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9980" windowHeight="16230" activeTab="3"/>
  </bookViews>
  <sheets>
    <sheet name="MitySOM-5CSX Development Kit" sheetId="1" r:id="rId1"/>
    <sheet name="MitySOM-5CSx System on Module" sheetId="2" r:id="rId2"/>
    <sheet name="mityarm_5csx_hsmc_setup" sheetId="4" r:id="rId3"/>
    <sheet name="pin-out composition" sheetId="3" r:id="rId4"/>
  </sheets>
  <definedNames>
    <definedName name="_xlnm._FilterDatabase" localSheetId="0" hidden="1">'MitySOM-5CSX Development Kit'!$A$1:$F$1</definedName>
  </definedNames>
  <calcPr calcId="145621"/>
</workbook>
</file>

<file path=xl/calcChain.xml><?xml version="1.0" encoding="utf-8"?>
<calcChain xmlns="http://schemas.openxmlformats.org/spreadsheetml/2006/main">
  <c r="G100" i="3" l="1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1" i="3"/>
  <c r="C55" i="3"/>
  <c r="E3" i="3"/>
  <c r="I3" i="3" s="1"/>
  <c r="E4" i="3"/>
  <c r="I4" i="3" s="1"/>
  <c r="E5" i="3"/>
  <c r="I5" i="3" s="1"/>
  <c r="E6" i="3"/>
  <c r="I6" i="3" s="1"/>
  <c r="E7" i="3"/>
  <c r="I7" i="3" s="1"/>
  <c r="E8" i="3"/>
  <c r="I8" i="3" s="1"/>
  <c r="E9" i="3"/>
  <c r="I9" i="3" s="1"/>
  <c r="E10" i="3"/>
  <c r="I10" i="3" s="1"/>
  <c r="E11" i="3"/>
  <c r="I11" i="3" s="1"/>
  <c r="E12" i="3"/>
  <c r="I12" i="3" s="1"/>
  <c r="E13" i="3"/>
  <c r="I13" i="3" s="1"/>
  <c r="E14" i="3"/>
  <c r="I14" i="3" s="1"/>
  <c r="E15" i="3"/>
  <c r="I15" i="3" s="1"/>
  <c r="E16" i="3"/>
  <c r="I16" i="3" s="1"/>
  <c r="E17" i="3"/>
  <c r="I17" i="3" s="1"/>
  <c r="E18" i="3"/>
  <c r="I18" i="3" s="1"/>
  <c r="E19" i="3"/>
  <c r="I19" i="3" s="1"/>
  <c r="E20" i="3"/>
  <c r="I20" i="3" s="1"/>
  <c r="E21" i="3"/>
  <c r="I21" i="3" s="1"/>
  <c r="E22" i="3"/>
  <c r="I22" i="3" s="1"/>
  <c r="E23" i="3"/>
  <c r="I23" i="3" s="1"/>
  <c r="E24" i="3"/>
  <c r="I24" i="3" s="1"/>
  <c r="E25" i="3"/>
  <c r="I25" i="3" s="1"/>
  <c r="E26" i="3"/>
  <c r="I26" i="3" s="1"/>
  <c r="E27" i="3"/>
  <c r="I27" i="3" s="1"/>
  <c r="E28" i="3"/>
  <c r="I28" i="3" s="1"/>
  <c r="E29" i="3"/>
  <c r="I29" i="3" s="1"/>
  <c r="E30" i="3"/>
  <c r="I30" i="3" s="1"/>
  <c r="E31" i="3"/>
  <c r="I31" i="3" s="1"/>
  <c r="E32" i="3"/>
  <c r="I32" i="3" s="1"/>
  <c r="E33" i="3"/>
  <c r="I33" i="3" s="1"/>
  <c r="E34" i="3"/>
  <c r="I34" i="3" s="1"/>
  <c r="E35" i="3"/>
  <c r="I35" i="3" s="1"/>
  <c r="E36" i="3"/>
  <c r="I36" i="3" s="1"/>
  <c r="E37" i="3"/>
  <c r="I37" i="3" s="1"/>
  <c r="E38" i="3"/>
  <c r="I38" i="3" s="1"/>
  <c r="E39" i="3"/>
  <c r="I39" i="3" s="1"/>
  <c r="E40" i="3"/>
  <c r="I40" i="3" s="1"/>
  <c r="E41" i="3"/>
  <c r="I41" i="3" s="1"/>
  <c r="E42" i="3"/>
  <c r="I42" i="3" s="1"/>
  <c r="E43" i="3"/>
  <c r="I43" i="3" s="1"/>
  <c r="E44" i="3"/>
  <c r="I44" i="3" s="1"/>
  <c r="E45" i="3"/>
  <c r="I45" i="3" s="1"/>
  <c r="E46" i="3"/>
  <c r="I46" i="3" s="1"/>
  <c r="E47" i="3"/>
  <c r="I47" i="3" s="1"/>
  <c r="E48" i="3"/>
  <c r="I48" i="3" s="1"/>
  <c r="E49" i="3"/>
  <c r="I49" i="3" s="1"/>
  <c r="E50" i="3"/>
  <c r="I50" i="3" s="1"/>
  <c r="E51" i="3"/>
  <c r="I51" i="3" s="1"/>
  <c r="E52" i="3"/>
  <c r="I52" i="3" s="1"/>
  <c r="E53" i="3"/>
  <c r="I53" i="3" s="1"/>
  <c r="E54" i="3"/>
  <c r="I54" i="3" s="1"/>
  <c r="E55" i="3"/>
  <c r="I55" i="3" s="1"/>
  <c r="E56" i="3"/>
  <c r="I56" i="3" s="1"/>
  <c r="E57" i="3"/>
  <c r="I57" i="3" s="1"/>
  <c r="E58" i="3"/>
  <c r="I58" i="3" s="1"/>
  <c r="E59" i="3"/>
  <c r="I59" i="3" s="1"/>
  <c r="E60" i="3"/>
  <c r="I60" i="3" s="1"/>
  <c r="E61" i="3"/>
  <c r="I61" i="3" s="1"/>
  <c r="E62" i="3"/>
  <c r="I62" i="3" s="1"/>
  <c r="E63" i="3"/>
  <c r="I63" i="3" s="1"/>
  <c r="E64" i="3"/>
  <c r="I64" i="3" s="1"/>
  <c r="E65" i="3"/>
  <c r="I65" i="3" s="1"/>
  <c r="E66" i="3"/>
  <c r="I66" i="3" s="1"/>
  <c r="E67" i="3"/>
  <c r="I67" i="3" s="1"/>
  <c r="E68" i="3"/>
  <c r="I68" i="3" s="1"/>
  <c r="E69" i="3"/>
  <c r="I69" i="3" s="1"/>
  <c r="E70" i="3"/>
  <c r="I70" i="3" s="1"/>
  <c r="E71" i="3"/>
  <c r="I71" i="3" s="1"/>
  <c r="E72" i="3"/>
  <c r="I72" i="3" s="1"/>
  <c r="E73" i="3"/>
  <c r="I73" i="3" s="1"/>
  <c r="E74" i="3"/>
  <c r="I74" i="3" s="1"/>
  <c r="E75" i="3"/>
  <c r="I75" i="3" s="1"/>
  <c r="E76" i="3"/>
  <c r="I76" i="3" s="1"/>
  <c r="E77" i="3"/>
  <c r="I77" i="3" s="1"/>
  <c r="E78" i="3"/>
  <c r="I78" i="3" s="1"/>
  <c r="E79" i="3"/>
  <c r="I79" i="3" s="1"/>
  <c r="E80" i="3"/>
  <c r="I80" i="3" s="1"/>
  <c r="E81" i="3"/>
  <c r="I81" i="3" s="1"/>
  <c r="E82" i="3"/>
  <c r="I82" i="3" s="1"/>
  <c r="E83" i="3"/>
  <c r="I83" i="3" s="1"/>
  <c r="E84" i="3"/>
  <c r="I84" i="3" s="1"/>
  <c r="E85" i="3"/>
  <c r="I85" i="3" s="1"/>
  <c r="E86" i="3"/>
  <c r="I86" i="3" s="1"/>
  <c r="E87" i="3"/>
  <c r="I87" i="3" s="1"/>
  <c r="E88" i="3"/>
  <c r="I88" i="3" s="1"/>
  <c r="E89" i="3"/>
  <c r="I89" i="3" s="1"/>
  <c r="E90" i="3"/>
  <c r="I90" i="3" s="1"/>
  <c r="E91" i="3"/>
  <c r="I91" i="3" s="1"/>
  <c r="E92" i="3"/>
  <c r="I92" i="3" s="1"/>
  <c r="E93" i="3"/>
  <c r="I93" i="3" s="1"/>
  <c r="E94" i="3"/>
  <c r="I94" i="3" s="1"/>
  <c r="E95" i="3"/>
  <c r="I95" i="3" s="1"/>
  <c r="E96" i="3"/>
  <c r="I96" i="3" s="1"/>
  <c r="E97" i="3"/>
  <c r="I97" i="3" s="1"/>
  <c r="E98" i="3"/>
  <c r="I98" i="3" s="1"/>
  <c r="E99" i="3"/>
  <c r="I99" i="3" s="1"/>
  <c r="E100" i="3"/>
  <c r="I100" i="3" s="1"/>
  <c r="E101" i="3"/>
  <c r="I101" i="3" s="1"/>
  <c r="E102" i="3"/>
  <c r="I102" i="3" s="1"/>
  <c r="E103" i="3"/>
  <c r="I103" i="3" s="1"/>
  <c r="E104" i="3"/>
  <c r="I104" i="3" s="1"/>
  <c r="E105" i="3"/>
  <c r="I105" i="3" s="1"/>
  <c r="E106" i="3"/>
  <c r="I106" i="3" s="1"/>
  <c r="E107" i="3"/>
  <c r="I107" i="3" s="1"/>
  <c r="E108" i="3"/>
  <c r="I108" i="3" s="1"/>
  <c r="E109" i="3"/>
  <c r="I109" i="3" s="1"/>
  <c r="E110" i="3"/>
  <c r="I110" i="3" s="1"/>
  <c r="E111" i="3"/>
  <c r="I111" i="3" s="1"/>
  <c r="E112" i="3"/>
  <c r="I112" i="3" s="1"/>
  <c r="E113" i="3"/>
  <c r="I113" i="3" s="1"/>
  <c r="E114" i="3"/>
  <c r="I114" i="3" s="1"/>
  <c r="E115" i="3"/>
  <c r="I115" i="3" s="1"/>
  <c r="E116" i="3"/>
  <c r="I116" i="3" s="1"/>
  <c r="E117" i="3"/>
  <c r="I117" i="3" s="1"/>
  <c r="E118" i="3"/>
  <c r="I118" i="3" s="1"/>
  <c r="E119" i="3"/>
  <c r="I119" i="3" s="1"/>
  <c r="E120" i="3"/>
  <c r="I120" i="3" s="1"/>
  <c r="E121" i="3"/>
  <c r="I121" i="3" s="1"/>
  <c r="E122" i="3"/>
  <c r="I122" i="3" s="1"/>
  <c r="E123" i="3"/>
  <c r="I123" i="3" s="1"/>
  <c r="E124" i="3"/>
  <c r="I124" i="3" s="1"/>
  <c r="E125" i="3"/>
  <c r="I125" i="3" s="1"/>
  <c r="E126" i="3"/>
  <c r="I126" i="3" s="1"/>
  <c r="E127" i="3"/>
  <c r="I127" i="3" s="1"/>
  <c r="E128" i="3"/>
  <c r="I128" i="3" s="1"/>
  <c r="E129" i="3"/>
  <c r="I129" i="3" s="1"/>
  <c r="E130" i="3"/>
  <c r="I130" i="3" s="1"/>
  <c r="E131" i="3"/>
  <c r="I131" i="3" s="1"/>
  <c r="E132" i="3"/>
  <c r="I132" i="3" s="1"/>
  <c r="E133" i="3"/>
  <c r="I133" i="3" s="1"/>
  <c r="E134" i="3"/>
  <c r="I134" i="3" s="1"/>
  <c r="E135" i="3"/>
  <c r="I135" i="3" s="1"/>
  <c r="E136" i="3"/>
  <c r="I136" i="3" s="1"/>
  <c r="E137" i="3"/>
  <c r="I137" i="3" s="1"/>
  <c r="E138" i="3"/>
  <c r="I138" i="3" s="1"/>
  <c r="E139" i="3"/>
  <c r="I139" i="3" s="1"/>
  <c r="E140" i="3"/>
  <c r="I140" i="3" s="1"/>
  <c r="E141" i="3"/>
  <c r="I141" i="3" s="1"/>
  <c r="E142" i="3"/>
  <c r="I142" i="3" s="1"/>
  <c r="E143" i="3"/>
  <c r="I143" i="3" s="1"/>
  <c r="E144" i="3"/>
  <c r="I144" i="3" s="1"/>
  <c r="E145" i="3"/>
  <c r="I145" i="3" s="1"/>
  <c r="E146" i="3"/>
  <c r="I146" i="3" s="1"/>
  <c r="E147" i="3"/>
  <c r="I147" i="3" s="1"/>
  <c r="E148" i="3"/>
  <c r="I148" i="3" s="1"/>
  <c r="E149" i="3"/>
  <c r="I149" i="3" s="1"/>
  <c r="E150" i="3"/>
  <c r="I150" i="3" s="1"/>
  <c r="E151" i="3"/>
  <c r="I151" i="3" s="1"/>
  <c r="E152" i="3"/>
  <c r="I152" i="3" s="1"/>
  <c r="E153" i="3"/>
  <c r="I153" i="3" s="1"/>
  <c r="E154" i="3"/>
  <c r="I154" i="3" s="1"/>
  <c r="E155" i="3"/>
  <c r="I155" i="3" s="1"/>
  <c r="E156" i="3"/>
  <c r="I156" i="3" s="1"/>
  <c r="E157" i="3"/>
  <c r="I157" i="3" s="1"/>
  <c r="E158" i="3"/>
  <c r="I158" i="3" s="1"/>
  <c r="E159" i="3"/>
  <c r="I159" i="3" s="1"/>
  <c r="E160" i="3"/>
  <c r="I160" i="3" s="1"/>
  <c r="E161" i="3"/>
  <c r="I161" i="3" s="1"/>
  <c r="E162" i="3"/>
  <c r="I162" i="3" s="1"/>
  <c r="E163" i="3"/>
  <c r="I163" i="3" s="1"/>
  <c r="E164" i="3"/>
  <c r="I164" i="3" s="1"/>
  <c r="E165" i="3"/>
  <c r="I165" i="3" s="1"/>
  <c r="E166" i="3"/>
  <c r="I166" i="3" s="1"/>
  <c r="E167" i="3"/>
  <c r="I167" i="3" s="1"/>
  <c r="E168" i="3"/>
  <c r="I168" i="3" s="1"/>
  <c r="E169" i="3"/>
  <c r="I169" i="3" s="1"/>
  <c r="E170" i="3"/>
  <c r="I170" i="3" s="1"/>
  <c r="E171" i="3"/>
  <c r="I171" i="3" s="1"/>
  <c r="E172" i="3"/>
  <c r="I172" i="3" s="1"/>
  <c r="E173" i="3"/>
  <c r="I173" i="3" s="1"/>
  <c r="E174" i="3"/>
  <c r="I174" i="3" s="1"/>
  <c r="E175" i="3"/>
  <c r="I175" i="3" s="1"/>
  <c r="E176" i="3"/>
  <c r="I176" i="3" s="1"/>
  <c r="E177" i="3"/>
  <c r="I177" i="3" s="1"/>
  <c r="E178" i="3"/>
  <c r="I178" i="3" s="1"/>
  <c r="E179" i="3"/>
  <c r="I179" i="3" s="1"/>
  <c r="E180" i="3"/>
  <c r="I180" i="3" s="1"/>
  <c r="E181" i="3"/>
  <c r="I181" i="3" s="1"/>
  <c r="E182" i="3"/>
  <c r="I182" i="3" s="1"/>
  <c r="E183" i="3"/>
  <c r="I183" i="3" s="1"/>
  <c r="E184" i="3"/>
  <c r="I184" i="3" s="1"/>
  <c r="E185" i="3"/>
  <c r="I185" i="3" s="1"/>
  <c r="E186" i="3"/>
  <c r="I186" i="3" s="1"/>
  <c r="E187" i="3"/>
  <c r="I187" i="3" s="1"/>
  <c r="E188" i="3"/>
  <c r="I188" i="3" s="1"/>
  <c r="E189" i="3"/>
  <c r="I189" i="3" s="1"/>
  <c r="E190" i="3"/>
  <c r="I190" i="3" s="1"/>
  <c r="E191" i="3"/>
  <c r="I191" i="3" s="1"/>
  <c r="E192" i="3"/>
  <c r="I192" i="3" s="1"/>
  <c r="E193" i="3"/>
  <c r="I193" i="3" s="1"/>
  <c r="E194" i="3"/>
  <c r="I194" i="3" s="1"/>
  <c r="E195" i="3"/>
  <c r="I195" i="3" s="1"/>
  <c r="E196" i="3"/>
  <c r="I196" i="3" s="1"/>
  <c r="E197" i="3"/>
  <c r="I197" i="3" s="1"/>
  <c r="E198" i="3"/>
  <c r="I198" i="3" s="1"/>
  <c r="E199" i="3"/>
  <c r="I199" i="3" s="1"/>
  <c r="E200" i="3"/>
  <c r="I200" i="3" s="1"/>
  <c r="E201" i="3"/>
  <c r="I201" i="3" s="1"/>
  <c r="E202" i="3"/>
  <c r="I202" i="3" s="1"/>
  <c r="E203" i="3"/>
  <c r="I203" i="3" s="1"/>
  <c r="E204" i="3"/>
  <c r="I204" i="3" s="1"/>
  <c r="E205" i="3"/>
  <c r="I205" i="3" s="1"/>
  <c r="E206" i="3"/>
  <c r="I206" i="3" s="1"/>
  <c r="E207" i="3"/>
  <c r="I207" i="3" s="1"/>
  <c r="E208" i="3"/>
  <c r="I208" i="3" s="1"/>
  <c r="E209" i="3"/>
  <c r="I209" i="3" s="1"/>
  <c r="E210" i="3"/>
  <c r="I210" i="3" s="1"/>
  <c r="E211" i="3"/>
  <c r="I211" i="3" s="1"/>
  <c r="E212" i="3"/>
  <c r="I212" i="3" s="1"/>
  <c r="E213" i="3"/>
  <c r="I213" i="3" s="1"/>
  <c r="E214" i="3"/>
  <c r="I214" i="3" s="1"/>
  <c r="E215" i="3"/>
  <c r="I215" i="3" s="1"/>
  <c r="E216" i="3"/>
  <c r="I216" i="3" s="1"/>
  <c r="E217" i="3"/>
  <c r="I217" i="3" s="1"/>
  <c r="E218" i="3"/>
  <c r="I218" i="3" s="1"/>
  <c r="E219" i="3"/>
  <c r="I219" i="3" s="1"/>
  <c r="E220" i="3"/>
  <c r="I220" i="3" s="1"/>
  <c r="E221" i="3"/>
  <c r="I221" i="3" s="1"/>
  <c r="E222" i="3"/>
  <c r="I222" i="3" s="1"/>
  <c r="E223" i="3"/>
  <c r="I223" i="3" s="1"/>
  <c r="E224" i="3"/>
  <c r="I224" i="3" s="1"/>
  <c r="E225" i="3"/>
  <c r="I225" i="3" s="1"/>
  <c r="E226" i="3"/>
  <c r="I226" i="3" s="1"/>
  <c r="E227" i="3"/>
  <c r="I227" i="3" s="1"/>
  <c r="E228" i="3"/>
  <c r="I228" i="3" s="1"/>
  <c r="E229" i="3"/>
  <c r="I229" i="3" s="1"/>
  <c r="E230" i="3"/>
  <c r="I230" i="3" s="1"/>
  <c r="E231" i="3"/>
  <c r="I231" i="3" s="1"/>
  <c r="E232" i="3"/>
  <c r="I232" i="3" s="1"/>
  <c r="E233" i="3"/>
  <c r="I233" i="3" s="1"/>
  <c r="E234" i="3"/>
  <c r="I234" i="3" s="1"/>
  <c r="E235" i="3"/>
  <c r="I235" i="3" s="1"/>
  <c r="E236" i="3"/>
  <c r="I236" i="3" s="1"/>
  <c r="E237" i="3"/>
  <c r="I237" i="3" s="1"/>
  <c r="E238" i="3"/>
  <c r="I238" i="3" s="1"/>
  <c r="E239" i="3"/>
  <c r="I239" i="3" s="1"/>
  <c r="E240" i="3"/>
  <c r="I240" i="3" s="1"/>
  <c r="E241" i="3"/>
  <c r="I241" i="3" s="1"/>
  <c r="E242" i="3"/>
  <c r="I242" i="3" s="1"/>
  <c r="E243" i="3"/>
  <c r="I243" i="3" s="1"/>
  <c r="E244" i="3"/>
  <c r="I244" i="3" s="1"/>
  <c r="E245" i="3"/>
  <c r="I245" i="3" s="1"/>
  <c r="E246" i="3"/>
  <c r="I246" i="3" s="1"/>
  <c r="E247" i="3"/>
  <c r="I247" i="3" s="1"/>
  <c r="E248" i="3"/>
  <c r="I248" i="3" s="1"/>
  <c r="E249" i="3"/>
  <c r="I249" i="3" s="1"/>
  <c r="E250" i="3"/>
  <c r="I250" i="3" s="1"/>
  <c r="E251" i="3"/>
  <c r="I251" i="3" s="1"/>
  <c r="E252" i="3"/>
  <c r="I252" i="3" s="1"/>
  <c r="E253" i="3"/>
  <c r="I253" i="3" s="1"/>
  <c r="E254" i="3"/>
  <c r="I254" i="3" s="1"/>
  <c r="E255" i="3"/>
  <c r="I255" i="3" s="1"/>
  <c r="E256" i="3"/>
  <c r="I256" i="3" s="1"/>
  <c r="E257" i="3"/>
  <c r="I257" i="3" s="1"/>
  <c r="E258" i="3"/>
  <c r="I258" i="3" s="1"/>
  <c r="E259" i="3"/>
  <c r="I259" i="3" s="1"/>
  <c r="E260" i="3"/>
  <c r="I260" i="3" s="1"/>
  <c r="E261" i="3"/>
  <c r="I261" i="3" s="1"/>
  <c r="E262" i="3"/>
  <c r="I262" i="3" s="1"/>
  <c r="E263" i="3"/>
  <c r="I263" i="3" s="1"/>
  <c r="E264" i="3"/>
  <c r="I264" i="3" s="1"/>
  <c r="E265" i="3"/>
  <c r="I265" i="3" s="1"/>
  <c r="E266" i="3"/>
  <c r="I266" i="3" s="1"/>
  <c r="E267" i="3"/>
  <c r="I267" i="3" s="1"/>
  <c r="E268" i="3"/>
  <c r="I268" i="3" s="1"/>
  <c r="E269" i="3"/>
  <c r="I269" i="3" s="1"/>
  <c r="E270" i="3"/>
  <c r="I270" i="3" s="1"/>
  <c r="E271" i="3"/>
  <c r="I271" i="3" s="1"/>
  <c r="E272" i="3"/>
  <c r="I272" i="3" s="1"/>
  <c r="E273" i="3"/>
  <c r="I273" i="3" s="1"/>
  <c r="E274" i="3"/>
  <c r="I274" i="3" s="1"/>
  <c r="E275" i="3"/>
  <c r="I275" i="3" s="1"/>
  <c r="E276" i="3"/>
  <c r="I276" i="3" s="1"/>
  <c r="E277" i="3"/>
  <c r="I277" i="3" s="1"/>
  <c r="E278" i="3"/>
  <c r="I278" i="3" s="1"/>
  <c r="E279" i="3"/>
  <c r="I279" i="3" s="1"/>
  <c r="E280" i="3"/>
  <c r="I280" i="3" s="1"/>
  <c r="E281" i="3"/>
  <c r="I281" i="3" s="1"/>
  <c r="E282" i="3"/>
  <c r="I282" i="3" s="1"/>
  <c r="E2" i="3"/>
  <c r="I2" i="3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" i="3"/>
  <c r="E1" i="3"/>
  <c r="C1" i="3"/>
  <c r="A268" i="3"/>
  <c r="F268" i="3" s="1"/>
  <c r="A269" i="3"/>
  <c r="G269" i="3" s="1"/>
  <c r="A270" i="3"/>
  <c r="G270" i="3" s="1"/>
  <c r="A271" i="3"/>
  <c r="D271" i="3" s="1"/>
  <c r="A272" i="3"/>
  <c r="D272" i="3" s="1"/>
  <c r="A273" i="3"/>
  <c r="D273" i="3" s="1"/>
  <c r="A274" i="3"/>
  <c r="G274" i="3" s="1"/>
  <c r="A275" i="3"/>
  <c r="D275" i="3" s="1"/>
  <c r="A276" i="3"/>
  <c r="D276" i="3" s="1"/>
  <c r="A277" i="3"/>
  <c r="D277" i="3" s="1"/>
  <c r="A278" i="3"/>
  <c r="G278" i="3" s="1"/>
  <c r="A279" i="3"/>
  <c r="F279" i="3" s="1"/>
  <c r="A280" i="3"/>
  <c r="D280" i="3" s="1"/>
  <c r="A281" i="3"/>
  <c r="H281" i="3" s="1"/>
  <c r="A282" i="3"/>
  <c r="G282" i="3" s="1"/>
  <c r="A251" i="3"/>
  <c r="H251" i="3" s="1"/>
  <c r="A252" i="3"/>
  <c r="F252" i="3" s="1"/>
  <c r="A253" i="3"/>
  <c r="H253" i="3" s="1"/>
  <c r="A254" i="3"/>
  <c r="G254" i="3" s="1"/>
  <c r="A255" i="3"/>
  <c r="D255" i="3" s="1"/>
  <c r="A256" i="3"/>
  <c r="D256" i="3" s="1"/>
  <c r="A257" i="3"/>
  <c r="F257" i="3" s="1"/>
  <c r="A258" i="3"/>
  <c r="G258" i="3" s="1"/>
  <c r="A259" i="3"/>
  <c r="D259" i="3" s="1"/>
  <c r="A260" i="3"/>
  <c r="D260" i="3" s="1"/>
  <c r="A261" i="3"/>
  <c r="D261" i="3" s="1"/>
  <c r="A262" i="3"/>
  <c r="G262" i="3" s="1"/>
  <c r="A263" i="3"/>
  <c r="F263" i="3" s="1"/>
  <c r="A264" i="3"/>
  <c r="D264" i="3" s="1"/>
  <c r="A265" i="3"/>
  <c r="D265" i="3" s="1"/>
  <c r="A266" i="3"/>
  <c r="G266" i="3" s="1"/>
  <c r="A267" i="3"/>
  <c r="G267" i="3" s="1"/>
  <c r="A2" i="3"/>
  <c r="D2" i="3" s="1"/>
  <c r="A3" i="3"/>
  <c r="D3" i="3" s="1"/>
  <c r="A4" i="3"/>
  <c r="H4" i="3" s="1"/>
  <c r="A5" i="3"/>
  <c r="D5" i="3" s="1"/>
  <c r="A6" i="3"/>
  <c r="D6" i="3" s="1"/>
  <c r="A7" i="3"/>
  <c r="D7" i="3" s="1"/>
  <c r="A8" i="3"/>
  <c r="H8" i="3" s="1"/>
  <c r="A9" i="3"/>
  <c r="F9" i="3" s="1"/>
  <c r="A10" i="3"/>
  <c r="D10" i="3" s="1"/>
  <c r="A11" i="3"/>
  <c r="H11" i="3" s="1"/>
  <c r="A12" i="3"/>
  <c r="F12" i="3" s="1"/>
  <c r="A13" i="3"/>
  <c r="F13" i="3" s="1"/>
  <c r="A14" i="3"/>
  <c r="D14" i="3" s="1"/>
  <c r="A15" i="3"/>
  <c r="F15" i="3" s="1"/>
  <c r="A16" i="3"/>
  <c r="G16" i="3" s="1"/>
  <c r="A17" i="3"/>
  <c r="F17" i="3" s="1"/>
  <c r="A18" i="3"/>
  <c r="D18" i="3" s="1"/>
  <c r="A19" i="3"/>
  <c r="H19" i="3" s="1"/>
  <c r="A20" i="3"/>
  <c r="D20" i="3" s="1"/>
  <c r="A21" i="3"/>
  <c r="F21" i="3" s="1"/>
  <c r="A22" i="3"/>
  <c r="D22" i="3" s="1"/>
  <c r="A23" i="3"/>
  <c r="D23" i="3" s="1"/>
  <c r="A24" i="3"/>
  <c r="G24" i="3" s="1"/>
  <c r="A25" i="3"/>
  <c r="D25" i="3" s="1"/>
  <c r="A26" i="3"/>
  <c r="D26" i="3" s="1"/>
  <c r="A27" i="3"/>
  <c r="D27" i="3" s="1"/>
  <c r="A28" i="3"/>
  <c r="D28" i="3" s="1"/>
  <c r="A29" i="3"/>
  <c r="D29" i="3" s="1"/>
  <c r="A30" i="3"/>
  <c r="D30" i="3" s="1"/>
  <c r="A31" i="3"/>
  <c r="D31" i="3" s="1"/>
  <c r="A32" i="3"/>
  <c r="H32" i="3" s="1"/>
  <c r="A33" i="3"/>
  <c r="F33" i="3" s="1"/>
  <c r="A34" i="3"/>
  <c r="D34" i="3" s="1"/>
  <c r="A35" i="3"/>
  <c r="D35" i="3" s="1"/>
  <c r="A36" i="3"/>
  <c r="H36" i="3" s="1"/>
  <c r="A37" i="3"/>
  <c r="D37" i="3" s="1"/>
  <c r="A38" i="3"/>
  <c r="D38" i="3" s="1"/>
  <c r="A39" i="3"/>
  <c r="D39" i="3" s="1"/>
  <c r="A40" i="3"/>
  <c r="H40" i="3" s="1"/>
  <c r="A41" i="3"/>
  <c r="F41" i="3" s="1"/>
  <c r="A42" i="3"/>
  <c r="D42" i="3" s="1"/>
  <c r="A43" i="3"/>
  <c r="D43" i="3" s="1"/>
  <c r="A44" i="3"/>
  <c r="G44" i="3" s="1"/>
  <c r="A45" i="3"/>
  <c r="D45" i="3" s="1"/>
  <c r="A46" i="3"/>
  <c r="D46" i="3" s="1"/>
  <c r="A47" i="3"/>
  <c r="D47" i="3" s="1"/>
  <c r="A48" i="3"/>
  <c r="F48" i="3" s="1"/>
  <c r="A49" i="3"/>
  <c r="F49" i="3" s="1"/>
  <c r="A50" i="3"/>
  <c r="D50" i="3" s="1"/>
  <c r="A51" i="3"/>
  <c r="D51" i="3" s="1"/>
  <c r="A52" i="3"/>
  <c r="D52" i="3" s="1"/>
  <c r="A53" i="3"/>
  <c r="D53" i="3" s="1"/>
  <c r="A54" i="3"/>
  <c r="D54" i="3" s="1"/>
  <c r="A55" i="3"/>
  <c r="D55" i="3" s="1"/>
  <c r="A56" i="3"/>
  <c r="F56" i="3" s="1"/>
  <c r="A57" i="3"/>
  <c r="F57" i="3" s="1"/>
  <c r="A58" i="3"/>
  <c r="D58" i="3" s="1"/>
  <c r="A59" i="3"/>
  <c r="D59" i="3" s="1"/>
  <c r="A60" i="3"/>
  <c r="F60" i="3" s="1"/>
  <c r="A61" i="3"/>
  <c r="D61" i="3" s="1"/>
  <c r="A62" i="3"/>
  <c r="D62" i="3" s="1"/>
  <c r="A63" i="3"/>
  <c r="D63" i="3" s="1"/>
  <c r="A64" i="3"/>
  <c r="D64" i="3" s="1"/>
  <c r="A65" i="3"/>
  <c r="F65" i="3" s="1"/>
  <c r="A66" i="3"/>
  <c r="D66" i="3" s="1"/>
  <c r="A67" i="3"/>
  <c r="D67" i="3" s="1"/>
  <c r="A68" i="3"/>
  <c r="D68" i="3" s="1"/>
  <c r="A69" i="3"/>
  <c r="D69" i="3" s="1"/>
  <c r="A70" i="3"/>
  <c r="D70" i="3" s="1"/>
  <c r="A71" i="3"/>
  <c r="D71" i="3" s="1"/>
  <c r="A72" i="3"/>
  <c r="F72" i="3" s="1"/>
  <c r="A73" i="3"/>
  <c r="F73" i="3" s="1"/>
  <c r="A74" i="3"/>
  <c r="D74" i="3" s="1"/>
  <c r="A75" i="3"/>
  <c r="D75" i="3" s="1"/>
  <c r="A76" i="3"/>
  <c r="F76" i="3" s="1"/>
  <c r="A77" i="3"/>
  <c r="F77" i="3" s="1"/>
  <c r="A78" i="3"/>
  <c r="D78" i="3" s="1"/>
  <c r="A79" i="3"/>
  <c r="D79" i="3" s="1"/>
  <c r="A80" i="3"/>
  <c r="D80" i="3" s="1"/>
  <c r="A81" i="3"/>
  <c r="D81" i="3" s="1"/>
  <c r="A82" i="3"/>
  <c r="D82" i="3" s="1"/>
  <c r="A83" i="3"/>
  <c r="D83" i="3" s="1"/>
  <c r="A84" i="3"/>
  <c r="D84" i="3" s="1"/>
  <c r="A85" i="3"/>
  <c r="F85" i="3" s="1"/>
  <c r="A86" i="3"/>
  <c r="D86" i="3" s="1"/>
  <c r="A87" i="3"/>
  <c r="D87" i="3" s="1"/>
  <c r="A88" i="3"/>
  <c r="G88" i="3" s="1"/>
  <c r="A89" i="3"/>
  <c r="D89" i="3" s="1"/>
  <c r="A90" i="3"/>
  <c r="D90" i="3" s="1"/>
  <c r="A91" i="3"/>
  <c r="D91" i="3" s="1"/>
  <c r="A92" i="3"/>
  <c r="G92" i="3" s="1"/>
  <c r="A93" i="3"/>
  <c r="F93" i="3" s="1"/>
  <c r="A94" i="3"/>
  <c r="D94" i="3" s="1"/>
  <c r="A95" i="3"/>
  <c r="D95" i="3" s="1"/>
  <c r="A96" i="3"/>
  <c r="H96" i="3" s="1"/>
  <c r="A97" i="3"/>
  <c r="D97" i="3" s="1"/>
  <c r="A98" i="3"/>
  <c r="D98" i="3" s="1"/>
  <c r="A99" i="3"/>
  <c r="D99" i="3" s="1"/>
  <c r="A100" i="3"/>
  <c r="D100" i="3" s="1"/>
  <c r="A101" i="3"/>
  <c r="H101" i="3" s="1"/>
  <c r="A102" i="3"/>
  <c r="D102" i="3" s="1"/>
  <c r="A103" i="3"/>
  <c r="D103" i="3" s="1"/>
  <c r="A104" i="3"/>
  <c r="H104" i="3" s="1"/>
  <c r="A105" i="3"/>
  <c r="D105" i="3" s="1"/>
  <c r="A106" i="3"/>
  <c r="D106" i="3" s="1"/>
  <c r="A107" i="3"/>
  <c r="D107" i="3" s="1"/>
  <c r="A108" i="3"/>
  <c r="G108" i="3" s="1"/>
  <c r="A109" i="3"/>
  <c r="F109" i="3" s="1"/>
  <c r="A110" i="3"/>
  <c r="D110" i="3" s="1"/>
  <c r="A111" i="3"/>
  <c r="D111" i="3" s="1"/>
  <c r="A112" i="3"/>
  <c r="D112" i="3" s="1"/>
  <c r="A113" i="3"/>
  <c r="D113" i="3" s="1"/>
  <c r="A114" i="3"/>
  <c r="D114" i="3" s="1"/>
  <c r="A115" i="3"/>
  <c r="D115" i="3" s="1"/>
  <c r="A116" i="3"/>
  <c r="D116" i="3" s="1"/>
  <c r="A117" i="3"/>
  <c r="G117" i="3" s="1"/>
  <c r="A118" i="3"/>
  <c r="D118" i="3" s="1"/>
  <c r="A119" i="3"/>
  <c r="D119" i="3" s="1"/>
  <c r="A120" i="3"/>
  <c r="F120" i="3" s="1"/>
  <c r="A121" i="3"/>
  <c r="D121" i="3" s="1"/>
  <c r="A122" i="3"/>
  <c r="D122" i="3" s="1"/>
  <c r="A123" i="3"/>
  <c r="D123" i="3" s="1"/>
  <c r="A124" i="3"/>
  <c r="G124" i="3" s="1"/>
  <c r="A125" i="3"/>
  <c r="D125" i="3" s="1"/>
  <c r="A126" i="3"/>
  <c r="D126" i="3" s="1"/>
  <c r="A127" i="3"/>
  <c r="D127" i="3" s="1"/>
  <c r="A128" i="3"/>
  <c r="D128" i="3" s="1"/>
  <c r="A129" i="3"/>
  <c r="D129" i="3" s="1"/>
  <c r="A130" i="3"/>
  <c r="D130" i="3" s="1"/>
  <c r="A131" i="3"/>
  <c r="D131" i="3" s="1"/>
  <c r="A132" i="3"/>
  <c r="G132" i="3" s="1"/>
  <c r="A133" i="3"/>
  <c r="D133" i="3" s="1"/>
  <c r="A134" i="3"/>
  <c r="D134" i="3" s="1"/>
  <c r="A135" i="3"/>
  <c r="D135" i="3" s="1"/>
  <c r="A136" i="3"/>
  <c r="F136" i="3" s="1"/>
  <c r="A137" i="3"/>
  <c r="D137" i="3" s="1"/>
  <c r="A138" i="3"/>
  <c r="D138" i="3" s="1"/>
  <c r="A139" i="3"/>
  <c r="D139" i="3" s="1"/>
  <c r="A140" i="3"/>
  <c r="F140" i="3" s="1"/>
  <c r="A141" i="3"/>
  <c r="D141" i="3" s="1"/>
  <c r="A142" i="3"/>
  <c r="D142" i="3" s="1"/>
  <c r="A143" i="3"/>
  <c r="D143" i="3" s="1"/>
  <c r="A144" i="3"/>
  <c r="D144" i="3" s="1"/>
  <c r="A145" i="3"/>
  <c r="D145" i="3" s="1"/>
  <c r="A146" i="3"/>
  <c r="D146" i="3" s="1"/>
  <c r="A147" i="3"/>
  <c r="D147" i="3" s="1"/>
  <c r="A148" i="3"/>
  <c r="D148" i="3" s="1"/>
  <c r="A149" i="3"/>
  <c r="D149" i="3" s="1"/>
  <c r="A150" i="3"/>
  <c r="D150" i="3" s="1"/>
  <c r="A151" i="3"/>
  <c r="D151" i="3" s="1"/>
  <c r="A152" i="3"/>
  <c r="F152" i="3" s="1"/>
  <c r="A153" i="3"/>
  <c r="G153" i="3" s="1"/>
  <c r="A154" i="3"/>
  <c r="D154" i="3" s="1"/>
  <c r="A155" i="3"/>
  <c r="D155" i="3" s="1"/>
  <c r="A156" i="3"/>
  <c r="G156" i="3" s="1"/>
  <c r="A157" i="3"/>
  <c r="F157" i="3" s="1"/>
  <c r="A158" i="3"/>
  <c r="D158" i="3" s="1"/>
  <c r="A159" i="3"/>
  <c r="D159" i="3" s="1"/>
  <c r="A160" i="3"/>
  <c r="D160" i="3" s="1"/>
  <c r="A161" i="3"/>
  <c r="F161" i="3" s="1"/>
  <c r="A162" i="3"/>
  <c r="D162" i="3" s="1"/>
  <c r="A163" i="3"/>
  <c r="D163" i="3" s="1"/>
  <c r="A164" i="3"/>
  <c r="D164" i="3" s="1"/>
  <c r="A165" i="3"/>
  <c r="H165" i="3" s="1"/>
  <c r="A166" i="3"/>
  <c r="D166" i="3" s="1"/>
  <c r="A167" i="3"/>
  <c r="D167" i="3" s="1"/>
  <c r="A168" i="3"/>
  <c r="H168" i="3" s="1"/>
  <c r="A169" i="3"/>
  <c r="H169" i="3" s="1"/>
  <c r="A170" i="3"/>
  <c r="D170" i="3" s="1"/>
  <c r="A171" i="3"/>
  <c r="D171" i="3" s="1"/>
  <c r="A172" i="3"/>
  <c r="G172" i="3" s="1"/>
  <c r="A173" i="3"/>
  <c r="F173" i="3" s="1"/>
  <c r="A174" i="3"/>
  <c r="D174" i="3" s="1"/>
  <c r="A175" i="3"/>
  <c r="D175" i="3" s="1"/>
  <c r="A176" i="3"/>
  <c r="D176" i="3" s="1"/>
  <c r="A177" i="3"/>
  <c r="D177" i="3" s="1"/>
  <c r="A178" i="3"/>
  <c r="D178" i="3" s="1"/>
  <c r="A179" i="3"/>
  <c r="D179" i="3" s="1"/>
  <c r="A180" i="3"/>
  <c r="D180" i="3" s="1"/>
  <c r="A181" i="3"/>
  <c r="G181" i="3" s="1"/>
  <c r="A182" i="3"/>
  <c r="D182" i="3" s="1"/>
  <c r="A183" i="3"/>
  <c r="D183" i="3" s="1"/>
  <c r="A184" i="3"/>
  <c r="F184" i="3" s="1"/>
  <c r="A185" i="3"/>
  <c r="D185" i="3" s="1"/>
  <c r="A186" i="3"/>
  <c r="D186" i="3" s="1"/>
  <c r="A187" i="3"/>
  <c r="D187" i="3" s="1"/>
  <c r="A188" i="3"/>
  <c r="F188" i="3" s="1"/>
  <c r="A189" i="3"/>
  <c r="D189" i="3" s="1"/>
  <c r="A190" i="3"/>
  <c r="D190" i="3" s="1"/>
  <c r="A191" i="3"/>
  <c r="D191" i="3" s="1"/>
  <c r="A192" i="3"/>
  <c r="D192" i="3" s="1"/>
  <c r="A193" i="3"/>
  <c r="D193" i="3" s="1"/>
  <c r="A194" i="3"/>
  <c r="D194" i="3" s="1"/>
  <c r="A195" i="3"/>
  <c r="D195" i="3" s="1"/>
  <c r="A196" i="3"/>
  <c r="G196" i="3" s="1"/>
  <c r="A197" i="3"/>
  <c r="D197" i="3" s="1"/>
  <c r="A198" i="3"/>
  <c r="D198" i="3" s="1"/>
  <c r="A199" i="3"/>
  <c r="D199" i="3" s="1"/>
  <c r="A200" i="3"/>
  <c r="G200" i="3" s="1"/>
  <c r="A201" i="3"/>
  <c r="D201" i="3" s="1"/>
  <c r="A202" i="3"/>
  <c r="D202" i="3" s="1"/>
  <c r="A203" i="3"/>
  <c r="D203" i="3" s="1"/>
  <c r="A204" i="3"/>
  <c r="F204" i="3" s="1"/>
  <c r="A205" i="3"/>
  <c r="D205" i="3" s="1"/>
  <c r="A206" i="3"/>
  <c r="D206" i="3" s="1"/>
  <c r="A207" i="3"/>
  <c r="D207" i="3" s="1"/>
  <c r="A208" i="3"/>
  <c r="D208" i="3" s="1"/>
  <c r="A209" i="3"/>
  <c r="D209" i="3" s="1"/>
  <c r="A210" i="3"/>
  <c r="D210" i="3" s="1"/>
  <c r="A211" i="3"/>
  <c r="D211" i="3" s="1"/>
  <c r="A212" i="3"/>
  <c r="D212" i="3" s="1"/>
  <c r="A213" i="3"/>
  <c r="D213" i="3" s="1"/>
  <c r="A214" i="3"/>
  <c r="D214" i="3" s="1"/>
  <c r="A215" i="3"/>
  <c r="D215" i="3" s="1"/>
  <c r="A216" i="3"/>
  <c r="F216" i="3" s="1"/>
  <c r="A217" i="3"/>
  <c r="H217" i="3" s="1"/>
  <c r="A218" i="3"/>
  <c r="D218" i="3" s="1"/>
  <c r="A219" i="3"/>
  <c r="D219" i="3" s="1"/>
  <c r="A220" i="3"/>
  <c r="F220" i="3" s="1"/>
  <c r="A221" i="3"/>
  <c r="F221" i="3" s="1"/>
  <c r="A222" i="3"/>
  <c r="D222" i="3" s="1"/>
  <c r="A223" i="3"/>
  <c r="D223" i="3" s="1"/>
  <c r="A224" i="3"/>
  <c r="D224" i="3" s="1"/>
  <c r="A225" i="3"/>
  <c r="F225" i="3" s="1"/>
  <c r="A226" i="3"/>
  <c r="D226" i="3" s="1"/>
  <c r="A227" i="3"/>
  <c r="D227" i="3" s="1"/>
  <c r="A228" i="3"/>
  <c r="D228" i="3" s="1"/>
  <c r="A229" i="3"/>
  <c r="D229" i="3" s="1"/>
  <c r="A230" i="3"/>
  <c r="D230" i="3" s="1"/>
  <c r="A231" i="3"/>
  <c r="D231" i="3" s="1"/>
  <c r="A232" i="3"/>
  <c r="H232" i="3" s="1"/>
  <c r="A233" i="3"/>
  <c r="D233" i="3" s="1"/>
  <c r="A234" i="3"/>
  <c r="D234" i="3" s="1"/>
  <c r="A235" i="3"/>
  <c r="D235" i="3" s="1"/>
  <c r="A236" i="3"/>
  <c r="F236" i="3" s="1"/>
  <c r="A237" i="3"/>
  <c r="D237" i="3" s="1"/>
  <c r="A238" i="3"/>
  <c r="D238" i="3" s="1"/>
  <c r="A239" i="3"/>
  <c r="D239" i="3" s="1"/>
  <c r="A240" i="3"/>
  <c r="D240" i="3" s="1"/>
  <c r="A241" i="3"/>
  <c r="D241" i="3" s="1"/>
  <c r="A242" i="3"/>
  <c r="D242" i="3" s="1"/>
  <c r="A243" i="3"/>
  <c r="D243" i="3" s="1"/>
  <c r="A244" i="3"/>
  <c r="D244" i="3" s="1"/>
  <c r="A245" i="3"/>
  <c r="D245" i="3" s="1"/>
  <c r="A246" i="3"/>
  <c r="D246" i="3" s="1"/>
  <c r="A247" i="3"/>
  <c r="F247" i="3" s="1"/>
  <c r="A248" i="3"/>
  <c r="F248" i="3" s="1"/>
  <c r="A249" i="3"/>
  <c r="D249" i="3" s="1"/>
  <c r="A250" i="3"/>
  <c r="D250" i="3" s="1"/>
  <c r="A1" i="3"/>
  <c r="C49" i="2"/>
  <c r="C135" i="2"/>
  <c r="C177" i="2"/>
  <c r="C279" i="2"/>
  <c r="D278" i="3" l="1"/>
  <c r="D270" i="3"/>
  <c r="D281" i="3"/>
  <c r="D269" i="3"/>
  <c r="D282" i="3"/>
  <c r="D274" i="3"/>
  <c r="D268" i="3"/>
  <c r="D252" i="3"/>
  <c r="D248" i="3"/>
  <c r="D236" i="3"/>
  <c r="D232" i="3"/>
  <c r="D220" i="3"/>
  <c r="D216" i="3"/>
  <c r="D204" i="3"/>
  <c r="D200" i="3"/>
  <c r="D196" i="3"/>
  <c r="D188" i="3"/>
  <c r="D184" i="3"/>
  <c r="D172" i="3"/>
  <c r="D168" i="3"/>
  <c r="D156" i="3"/>
  <c r="D152" i="3"/>
  <c r="D140" i="3"/>
  <c r="D136" i="3"/>
  <c r="D132" i="3"/>
  <c r="D124" i="3"/>
  <c r="D120" i="3"/>
  <c r="D108" i="3"/>
  <c r="D104" i="3"/>
  <c r="D96" i="3"/>
  <c r="D92" i="3"/>
  <c r="D88" i="3"/>
  <c r="D76" i="3"/>
  <c r="D72" i="3"/>
  <c r="D60" i="3"/>
  <c r="D56" i="3"/>
  <c r="D48" i="3"/>
  <c r="D44" i="3"/>
  <c r="D40" i="3"/>
  <c r="D36" i="3"/>
  <c r="D32" i="3"/>
  <c r="D24" i="3"/>
  <c r="D16" i="3"/>
  <c r="D12" i="3"/>
  <c r="D8" i="3"/>
  <c r="D4" i="3"/>
  <c r="D279" i="3"/>
  <c r="D267" i="3"/>
  <c r="D263" i="3"/>
  <c r="D251" i="3"/>
  <c r="D247" i="3"/>
  <c r="D19" i="3"/>
  <c r="D15" i="3"/>
  <c r="D11" i="3"/>
  <c r="D266" i="3"/>
  <c r="D262" i="3"/>
  <c r="D258" i="3"/>
  <c r="D254" i="3"/>
  <c r="D257" i="3"/>
  <c r="D253" i="3"/>
  <c r="D225" i="3"/>
  <c r="D221" i="3"/>
  <c r="D217" i="3"/>
  <c r="D181" i="3"/>
  <c r="D173" i="3"/>
  <c r="D169" i="3"/>
  <c r="D165" i="3"/>
  <c r="D161" i="3"/>
  <c r="D157" i="3"/>
  <c r="D153" i="3"/>
  <c r="D117" i="3"/>
  <c r="D109" i="3"/>
  <c r="D101" i="3"/>
  <c r="D93" i="3"/>
  <c r="D85" i="3"/>
  <c r="D77" i="3"/>
  <c r="D73" i="3"/>
  <c r="D65" i="3"/>
  <c r="D57" i="3"/>
  <c r="D49" i="3"/>
  <c r="D41" i="3"/>
  <c r="D33" i="3"/>
  <c r="D21" i="3"/>
  <c r="D17" i="3"/>
  <c r="D13" i="3"/>
  <c r="D9" i="3"/>
  <c r="F192" i="3"/>
  <c r="F172" i="3"/>
  <c r="F128" i="3"/>
  <c r="F108" i="3"/>
  <c r="F88" i="3"/>
  <c r="F64" i="3"/>
  <c r="F44" i="3"/>
  <c r="F24" i="3"/>
  <c r="F4" i="3"/>
  <c r="G224" i="3"/>
  <c r="G192" i="3"/>
  <c r="G144" i="3"/>
  <c r="G120" i="3"/>
  <c r="G60" i="3"/>
  <c r="G28" i="3"/>
  <c r="H112" i="3"/>
  <c r="F232" i="3"/>
  <c r="F208" i="3"/>
  <c r="F168" i="3"/>
  <c r="F144" i="3"/>
  <c r="F124" i="3"/>
  <c r="F104" i="3"/>
  <c r="F80" i="3"/>
  <c r="F40" i="3"/>
  <c r="F16" i="3"/>
  <c r="G244" i="3"/>
  <c r="G212" i="3"/>
  <c r="G184" i="3"/>
  <c r="G136" i="3"/>
  <c r="G80" i="3"/>
  <c r="G56" i="3"/>
  <c r="H64" i="3"/>
  <c r="F273" i="3"/>
  <c r="F224" i="3"/>
  <c r="F160" i="3"/>
  <c r="F96" i="3"/>
  <c r="F32" i="3"/>
  <c r="G240" i="3"/>
  <c r="G208" i="3"/>
  <c r="G128" i="3"/>
  <c r="G96" i="3"/>
  <c r="G72" i="3"/>
  <c r="F240" i="3"/>
  <c r="F200" i="3"/>
  <c r="F176" i="3"/>
  <c r="F156" i="3"/>
  <c r="F112" i="3"/>
  <c r="F92" i="3"/>
  <c r="F28" i="3"/>
  <c r="F8" i="3"/>
  <c r="G228" i="3"/>
  <c r="G64" i="3"/>
  <c r="G32" i="3"/>
  <c r="G8" i="3"/>
  <c r="H241" i="3"/>
  <c r="G241" i="3"/>
  <c r="H247" i="3"/>
  <c r="G247" i="3"/>
  <c r="H243" i="3"/>
  <c r="G243" i="3"/>
  <c r="F243" i="3"/>
  <c r="G239" i="3"/>
  <c r="H239" i="3"/>
  <c r="F239" i="3"/>
  <c r="G235" i="3"/>
  <c r="F235" i="3"/>
  <c r="H235" i="3"/>
  <c r="H231" i="3"/>
  <c r="G231" i="3"/>
  <c r="F231" i="3"/>
  <c r="H227" i="3"/>
  <c r="G227" i="3"/>
  <c r="F227" i="3"/>
  <c r="G223" i="3"/>
  <c r="H223" i="3"/>
  <c r="F223" i="3"/>
  <c r="G219" i="3"/>
  <c r="H219" i="3"/>
  <c r="F219" i="3"/>
  <c r="H215" i="3"/>
  <c r="G215" i="3"/>
  <c r="F215" i="3"/>
  <c r="H211" i="3"/>
  <c r="G211" i="3"/>
  <c r="F211" i="3"/>
  <c r="G207" i="3"/>
  <c r="H207" i="3"/>
  <c r="F207" i="3"/>
  <c r="F203" i="3"/>
  <c r="G203" i="3"/>
  <c r="H203" i="3"/>
  <c r="H199" i="3"/>
  <c r="G199" i="3"/>
  <c r="F199" i="3"/>
  <c r="H195" i="3"/>
  <c r="G195" i="3"/>
  <c r="F195" i="3"/>
  <c r="G191" i="3"/>
  <c r="H191" i="3"/>
  <c r="F191" i="3"/>
  <c r="H187" i="3"/>
  <c r="G187" i="3"/>
  <c r="F187" i="3"/>
  <c r="H183" i="3"/>
  <c r="F183" i="3"/>
  <c r="G183" i="3"/>
  <c r="H179" i="3"/>
  <c r="G179" i="3"/>
  <c r="F179" i="3"/>
  <c r="G175" i="3"/>
  <c r="H175" i="3"/>
  <c r="F175" i="3"/>
  <c r="G171" i="3"/>
  <c r="F171" i="3"/>
  <c r="H171" i="3"/>
  <c r="H167" i="3"/>
  <c r="F167" i="3"/>
  <c r="G167" i="3"/>
  <c r="H163" i="3"/>
  <c r="G163" i="3"/>
  <c r="F163" i="3"/>
  <c r="G159" i="3"/>
  <c r="H159" i="3"/>
  <c r="F159" i="3"/>
  <c r="H155" i="3"/>
  <c r="G155" i="3"/>
  <c r="F155" i="3"/>
  <c r="H151" i="3"/>
  <c r="G151" i="3"/>
  <c r="F151" i="3"/>
  <c r="H147" i="3"/>
  <c r="F147" i="3"/>
  <c r="G147" i="3"/>
  <c r="G143" i="3"/>
  <c r="H143" i="3"/>
  <c r="F143" i="3"/>
  <c r="G139" i="3"/>
  <c r="H139" i="3"/>
  <c r="F139" i="3"/>
  <c r="H135" i="3"/>
  <c r="G135" i="3"/>
  <c r="F135" i="3"/>
  <c r="H131" i="3"/>
  <c r="G131" i="3"/>
  <c r="F131" i="3"/>
  <c r="G127" i="3"/>
  <c r="H127" i="3"/>
  <c r="F127" i="3"/>
  <c r="F123" i="3"/>
  <c r="H123" i="3"/>
  <c r="G123" i="3"/>
  <c r="H119" i="3"/>
  <c r="F119" i="3"/>
  <c r="G119" i="3"/>
  <c r="H115" i="3"/>
  <c r="G115" i="3"/>
  <c r="F115" i="3"/>
  <c r="H111" i="3"/>
  <c r="G111" i="3"/>
  <c r="F111" i="3"/>
  <c r="H107" i="3"/>
  <c r="G107" i="3"/>
  <c r="F107" i="3"/>
  <c r="H103" i="3"/>
  <c r="F103" i="3"/>
  <c r="G103" i="3"/>
  <c r="H99" i="3"/>
  <c r="G99" i="3"/>
  <c r="F99" i="3"/>
  <c r="H95" i="3"/>
  <c r="G95" i="3"/>
  <c r="F95" i="3"/>
  <c r="H91" i="3"/>
  <c r="G91" i="3"/>
  <c r="F91" i="3"/>
  <c r="H87" i="3"/>
  <c r="G87" i="3"/>
  <c r="F87" i="3"/>
  <c r="H83" i="3"/>
  <c r="F83" i="3"/>
  <c r="G83" i="3"/>
  <c r="H79" i="3"/>
  <c r="G79" i="3"/>
  <c r="F79" i="3"/>
  <c r="F75" i="3"/>
  <c r="H75" i="3"/>
  <c r="G75" i="3"/>
  <c r="H71" i="3"/>
  <c r="G71" i="3"/>
  <c r="F71" i="3"/>
  <c r="H67" i="3"/>
  <c r="G67" i="3"/>
  <c r="F67" i="3"/>
  <c r="H63" i="3"/>
  <c r="G63" i="3"/>
  <c r="F63" i="3"/>
  <c r="H59" i="3"/>
  <c r="G59" i="3"/>
  <c r="F59" i="3"/>
  <c r="H55" i="3"/>
  <c r="F55" i="3"/>
  <c r="G55" i="3"/>
  <c r="H51" i="3"/>
  <c r="G51" i="3"/>
  <c r="F51" i="3"/>
  <c r="H47" i="3"/>
  <c r="G47" i="3"/>
  <c r="F47" i="3"/>
  <c r="G43" i="3"/>
  <c r="F43" i="3"/>
  <c r="H43" i="3"/>
  <c r="H39" i="3"/>
  <c r="F39" i="3"/>
  <c r="G39" i="3"/>
  <c r="H35" i="3"/>
  <c r="G35" i="3"/>
  <c r="F35" i="3"/>
  <c r="H31" i="3"/>
  <c r="G31" i="3"/>
  <c r="F31" i="3"/>
  <c r="H27" i="3"/>
  <c r="G27" i="3"/>
  <c r="F27" i="3"/>
  <c r="H23" i="3"/>
  <c r="G23" i="3"/>
  <c r="F23" i="3"/>
  <c r="H249" i="3"/>
  <c r="F249" i="3"/>
  <c r="G249" i="3"/>
  <c r="H237" i="3"/>
  <c r="F237" i="3"/>
  <c r="G237" i="3"/>
  <c r="G233" i="3"/>
  <c r="H233" i="3"/>
  <c r="F233" i="3"/>
  <c r="H250" i="3"/>
  <c r="F250" i="3"/>
  <c r="G250" i="3"/>
  <c r="H246" i="3"/>
  <c r="F246" i="3"/>
  <c r="G246" i="3"/>
  <c r="H242" i="3"/>
  <c r="F242" i="3"/>
  <c r="G242" i="3"/>
  <c r="H238" i="3"/>
  <c r="F238" i="3"/>
  <c r="G238" i="3"/>
  <c r="H234" i="3"/>
  <c r="F234" i="3"/>
  <c r="G234" i="3"/>
  <c r="H230" i="3"/>
  <c r="F230" i="3"/>
  <c r="G230" i="3"/>
  <c r="H226" i="3"/>
  <c r="F226" i="3"/>
  <c r="G226" i="3"/>
  <c r="H222" i="3"/>
  <c r="F222" i="3"/>
  <c r="G222" i="3"/>
  <c r="H218" i="3"/>
  <c r="F218" i="3"/>
  <c r="G218" i="3"/>
  <c r="H214" i="3"/>
  <c r="F214" i="3"/>
  <c r="G214" i="3"/>
  <c r="H210" i="3"/>
  <c r="F210" i="3"/>
  <c r="G210" i="3"/>
  <c r="H206" i="3"/>
  <c r="F206" i="3"/>
  <c r="G206" i="3"/>
  <c r="H202" i="3"/>
  <c r="G202" i="3"/>
  <c r="F202" i="3"/>
  <c r="H198" i="3"/>
  <c r="F198" i="3"/>
  <c r="G198" i="3"/>
  <c r="H194" i="3"/>
  <c r="F194" i="3"/>
  <c r="G194" i="3"/>
  <c r="H190" i="3"/>
  <c r="F190" i="3"/>
  <c r="G190" i="3"/>
  <c r="H186" i="3"/>
  <c r="G186" i="3"/>
  <c r="F186" i="3"/>
  <c r="H182" i="3"/>
  <c r="F182" i="3"/>
  <c r="G182" i="3"/>
  <c r="H178" i="3"/>
  <c r="F178" i="3"/>
  <c r="G178" i="3"/>
  <c r="H174" i="3"/>
  <c r="F174" i="3"/>
  <c r="G174" i="3"/>
  <c r="H170" i="3"/>
  <c r="G170" i="3"/>
  <c r="F170" i="3"/>
  <c r="H166" i="3"/>
  <c r="F166" i="3"/>
  <c r="G166" i="3"/>
  <c r="H162" i="3"/>
  <c r="F162" i="3"/>
  <c r="G162" i="3"/>
  <c r="H158" i="3"/>
  <c r="F158" i="3"/>
  <c r="G158" i="3"/>
  <c r="H154" i="3"/>
  <c r="G154" i="3"/>
  <c r="F154" i="3"/>
  <c r="H150" i="3"/>
  <c r="F150" i="3"/>
  <c r="G150" i="3"/>
  <c r="H146" i="3"/>
  <c r="F146" i="3"/>
  <c r="G146" i="3"/>
  <c r="H142" i="3"/>
  <c r="F142" i="3"/>
  <c r="G142" i="3"/>
  <c r="H138" i="3"/>
  <c r="G138" i="3"/>
  <c r="F138" i="3"/>
  <c r="H134" i="3"/>
  <c r="F134" i="3"/>
  <c r="G134" i="3"/>
  <c r="H130" i="3"/>
  <c r="F130" i="3"/>
  <c r="G130" i="3"/>
  <c r="H126" i="3"/>
  <c r="F126" i="3"/>
  <c r="G126" i="3"/>
  <c r="H122" i="3"/>
  <c r="G122" i="3"/>
  <c r="F122" i="3"/>
  <c r="H118" i="3"/>
  <c r="F118" i="3"/>
  <c r="G118" i="3"/>
  <c r="H114" i="3"/>
  <c r="F114" i="3"/>
  <c r="G114" i="3"/>
  <c r="H110" i="3"/>
  <c r="F110" i="3"/>
  <c r="G110" i="3"/>
  <c r="H106" i="3"/>
  <c r="G106" i="3"/>
  <c r="F106" i="3"/>
  <c r="H102" i="3"/>
  <c r="F102" i="3"/>
  <c r="G102" i="3"/>
  <c r="H98" i="3"/>
  <c r="F98" i="3"/>
  <c r="G98" i="3"/>
  <c r="H94" i="3"/>
  <c r="F94" i="3"/>
  <c r="G94" i="3"/>
  <c r="H90" i="3"/>
  <c r="G90" i="3"/>
  <c r="F90" i="3"/>
  <c r="H86" i="3"/>
  <c r="F86" i="3"/>
  <c r="G86" i="3"/>
  <c r="H82" i="3"/>
  <c r="F82" i="3"/>
  <c r="G82" i="3"/>
  <c r="H78" i="3"/>
  <c r="F78" i="3"/>
  <c r="G78" i="3"/>
  <c r="H74" i="3"/>
  <c r="G74" i="3"/>
  <c r="F74" i="3"/>
  <c r="H70" i="3"/>
  <c r="F70" i="3"/>
  <c r="G70" i="3"/>
  <c r="H66" i="3"/>
  <c r="F66" i="3"/>
  <c r="G66" i="3"/>
  <c r="H62" i="3"/>
  <c r="F62" i="3"/>
  <c r="G62" i="3"/>
  <c r="G58" i="3"/>
  <c r="F58" i="3"/>
  <c r="H58" i="3"/>
  <c r="H54" i="3"/>
  <c r="F54" i="3"/>
  <c r="G54" i="3"/>
  <c r="F50" i="3"/>
  <c r="G50" i="3"/>
  <c r="H50" i="3"/>
  <c r="H46" i="3"/>
  <c r="F46" i="3"/>
  <c r="G46" i="3"/>
  <c r="H42" i="3"/>
  <c r="G42" i="3"/>
  <c r="F42" i="3"/>
  <c r="H38" i="3"/>
  <c r="F38" i="3"/>
  <c r="G38" i="3"/>
  <c r="H34" i="3"/>
  <c r="F34" i="3"/>
  <c r="G34" i="3"/>
  <c r="H30" i="3"/>
  <c r="F30" i="3"/>
  <c r="G30" i="3"/>
  <c r="H26" i="3"/>
  <c r="G26" i="3"/>
  <c r="F26" i="3"/>
  <c r="F22" i="3"/>
  <c r="G22" i="3"/>
  <c r="H22" i="3"/>
  <c r="H18" i="3"/>
  <c r="F18" i="3"/>
  <c r="G18" i="3"/>
  <c r="H14" i="3"/>
  <c r="F14" i="3"/>
  <c r="G14" i="3"/>
  <c r="H10" i="3"/>
  <c r="G10" i="3"/>
  <c r="F10" i="3"/>
  <c r="H6" i="3"/>
  <c r="F6" i="3"/>
  <c r="G6" i="3"/>
  <c r="G2" i="3"/>
  <c r="H2" i="3"/>
  <c r="F2" i="3"/>
  <c r="H264" i="3"/>
  <c r="F264" i="3"/>
  <c r="G264" i="3"/>
  <c r="H260" i="3"/>
  <c r="F260" i="3"/>
  <c r="G260" i="3"/>
  <c r="G256" i="3"/>
  <c r="H256" i="3"/>
  <c r="F256" i="3"/>
  <c r="H252" i="3"/>
  <c r="G252" i="3"/>
  <c r="H280" i="3"/>
  <c r="F280" i="3"/>
  <c r="G280" i="3"/>
  <c r="G276" i="3"/>
  <c r="H276" i="3"/>
  <c r="F276" i="3"/>
  <c r="G272" i="3"/>
  <c r="H272" i="3"/>
  <c r="F272" i="3"/>
  <c r="H268" i="3"/>
  <c r="G268" i="3"/>
  <c r="G245" i="3"/>
  <c r="H245" i="3"/>
  <c r="F245" i="3"/>
  <c r="F241" i="3"/>
  <c r="H209" i="3"/>
  <c r="G205" i="3"/>
  <c r="H205" i="3"/>
  <c r="G201" i="3"/>
  <c r="G197" i="3"/>
  <c r="G193" i="3"/>
  <c r="H193" i="3"/>
  <c r="G189" i="3"/>
  <c r="H189" i="3"/>
  <c r="G185" i="3"/>
  <c r="G177" i="3"/>
  <c r="H177" i="3"/>
  <c r="G149" i="3"/>
  <c r="G145" i="3"/>
  <c r="H145" i="3"/>
  <c r="G141" i="3"/>
  <c r="H141" i="3"/>
  <c r="G137" i="3"/>
  <c r="G133" i="3"/>
  <c r="G129" i="3"/>
  <c r="H129" i="3"/>
  <c r="G125" i="3"/>
  <c r="H125" i="3"/>
  <c r="G121" i="3"/>
  <c r="G113" i="3"/>
  <c r="H113" i="3"/>
  <c r="G105" i="3"/>
  <c r="H105" i="3"/>
  <c r="G97" i="3"/>
  <c r="H97" i="3"/>
  <c r="G89" i="3"/>
  <c r="H89" i="3"/>
  <c r="G81" i="3"/>
  <c r="H81" i="3"/>
  <c r="G69" i="3"/>
  <c r="H61" i="3"/>
  <c r="G61" i="3"/>
  <c r="H53" i="3"/>
  <c r="G53" i="3"/>
  <c r="H45" i="3"/>
  <c r="G45" i="3"/>
  <c r="H37" i="3"/>
  <c r="G37" i="3"/>
  <c r="H29" i="3"/>
  <c r="G29" i="3"/>
  <c r="G263" i="3"/>
  <c r="H259" i="3"/>
  <c r="G259" i="3"/>
  <c r="G255" i="3"/>
  <c r="G279" i="3"/>
  <c r="H275" i="3"/>
  <c r="G275" i="3"/>
  <c r="G271" i="3"/>
  <c r="F277" i="3"/>
  <c r="F267" i="3"/>
  <c r="F261" i="3"/>
  <c r="F251" i="3"/>
  <c r="F213" i="3"/>
  <c r="F181" i="3"/>
  <c r="F149" i="3"/>
  <c r="F133" i="3"/>
  <c r="F53" i="3"/>
  <c r="G265" i="3"/>
  <c r="H248" i="3"/>
  <c r="H236" i="3"/>
  <c r="H220" i="3"/>
  <c r="H216" i="3"/>
  <c r="H204" i="3"/>
  <c r="H200" i="3"/>
  <c r="H188" i="3"/>
  <c r="H184" i="3"/>
  <c r="G180" i="3"/>
  <c r="H172" i="3"/>
  <c r="G164" i="3"/>
  <c r="H156" i="3"/>
  <c r="H152" i="3"/>
  <c r="G148" i="3"/>
  <c r="H140" i="3"/>
  <c r="H136" i="3"/>
  <c r="H124" i="3"/>
  <c r="H120" i="3"/>
  <c r="G116" i="3"/>
  <c r="H108" i="3"/>
  <c r="H100" i="3"/>
  <c r="H92" i="3"/>
  <c r="H88" i="3"/>
  <c r="H84" i="3"/>
  <c r="G84" i="3"/>
  <c r="H76" i="3"/>
  <c r="H72" i="3"/>
  <c r="H68" i="3"/>
  <c r="G68" i="3"/>
  <c r="H60" i="3"/>
  <c r="H56" i="3"/>
  <c r="H52" i="3"/>
  <c r="G52" i="3"/>
  <c r="H48" i="3"/>
  <c r="H44" i="3"/>
  <c r="G36" i="3"/>
  <c r="H24" i="3"/>
  <c r="H20" i="3"/>
  <c r="G20" i="3"/>
  <c r="H16" i="3"/>
  <c r="H12" i="3"/>
  <c r="F281" i="3"/>
  <c r="F271" i="3"/>
  <c r="F265" i="3"/>
  <c r="F255" i="3"/>
  <c r="F244" i="3"/>
  <c r="F228" i="3"/>
  <c r="F217" i="3"/>
  <c r="F212" i="3"/>
  <c r="F201" i="3"/>
  <c r="F196" i="3"/>
  <c r="F185" i="3"/>
  <c r="F180" i="3"/>
  <c r="F169" i="3"/>
  <c r="F164" i="3"/>
  <c r="F153" i="3"/>
  <c r="F148" i="3"/>
  <c r="F137" i="3"/>
  <c r="F132" i="3"/>
  <c r="F121" i="3"/>
  <c r="F116" i="3"/>
  <c r="F105" i="3"/>
  <c r="F100" i="3"/>
  <c r="F89" i="3"/>
  <c r="F84" i="3"/>
  <c r="F68" i="3"/>
  <c r="F52" i="3"/>
  <c r="F36" i="3"/>
  <c r="F25" i="3"/>
  <c r="F20" i="3"/>
  <c r="G253" i="3"/>
  <c r="G248" i="3"/>
  <c r="G232" i="3"/>
  <c r="G221" i="3"/>
  <c r="G216" i="3"/>
  <c r="G204" i="3"/>
  <c r="G176" i="3"/>
  <c r="G168" i="3"/>
  <c r="G140" i="3"/>
  <c r="G112" i="3"/>
  <c r="G104" i="3"/>
  <c r="G76" i="3"/>
  <c r="G48" i="3"/>
  <c r="G40" i="3"/>
  <c r="G19" i="3"/>
  <c r="G12" i="3"/>
  <c r="H279" i="3"/>
  <c r="H265" i="3"/>
  <c r="H224" i="3"/>
  <c r="H213" i="3"/>
  <c r="H192" i="3"/>
  <c r="H181" i="3"/>
  <c r="H160" i="3"/>
  <c r="H149" i="3"/>
  <c r="H128" i="3"/>
  <c r="H117" i="3"/>
  <c r="H80" i="3"/>
  <c r="H28" i="3"/>
  <c r="G15" i="3"/>
  <c r="H3" i="3"/>
  <c r="H257" i="3"/>
  <c r="H269" i="3"/>
  <c r="F275" i="3"/>
  <c r="F269" i="3"/>
  <c r="F259" i="3"/>
  <c r="F253" i="3"/>
  <c r="F205" i="3"/>
  <c r="F189" i="3"/>
  <c r="F141" i="3"/>
  <c r="F125" i="3"/>
  <c r="F61" i="3"/>
  <c r="F45" i="3"/>
  <c r="F29" i="3"/>
  <c r="F19" i="3"/>
  <c r="F3" i="3"/>
  <c r="G273" i="3"/>
  <c r="G257" i="3"/>
  <c r="G236" i="3"/>
  <c r="G225" i="3"/>
  <c r="G220" i="3"/>
  <c r="G209" i="3"/>
  <c r="G188" i="3"/>
  <c r="G160" i="3"/>
  <c r="G152" i="3"/>
  <c r="G11" i="3"/>
  <c r="G3" i="3"/>
  <c r="H277" i="3"/>
  <c r="H271" i="3"/>
  <c r="H263" i="3"/>
  <c r="H255" i="3"/>
  <c r="H244" i="3"/>
  <c r="H212" i="3"/>
  <c r="H201" i="3"/>
  <c r="H180" i="3"/>
  <c r="H148" i="3"/>
  <c r="H137" i="3"/>
  <c r="H116" i="3"/>
  <c r="F209" i="3"/>
  <c r="F193" i="3"/>
  <c r="F177" i="3"/>
  <c r="F145" i="3"/>
  <c r="F129" i="3"/>
  <c r="F113" i="3"/>
  <c r="F97" i="3"/>
  <c r="F81" i="3"/>
  <c r="F7" i="3"/>
  <c r="G277" i="3"/>
  <c r="G261" i="3"/>
  <c r="G229" i="3"/>
  <c r="G213" i="3"/>
  <c r="H261" i="3"/>
  <c r="H240" i="3"/>
  <c r="H229" i="3"/>
  <c r="H208" i="3"/>
  <c r="H197" i="3"/>
  <c r="H176" i="3"/>
  <c r="H144" i="3"/>
  <c r="H133" i="3"/>
  <c r="H69" i="3"/>
  <c r="H15" i="3"/>
  <c r="H225" i="3"/>
  <c r="H221" i="3"/>
  <c r="G173" i="3"/>
  <c r="H173" i="3"/>
  <c r="G169" i="3"/>
  <c r="G165" i="3"/>
  <c r="G161" i="3"/>
  <c r="H161" i="3"/>
  <c r="G157" i="3"/>
  <c r="H157" i="3"/>
  <c r="G109" i="3"/>
  <c r="H109" i="3"/>
  <c r="G101" i="3"/>
  <c r="G93" i="3"/>
  <c r="H93" i="3"/>
  <c r="G85" i="3"/>
  <c r="G77" i="3"/>
  <c r="H77" i="3"/>
  <c r="G73" i="3"/>
  <c r="H73" i="3"/>
  <c r="G65" i="3"/>
  <c r="H65" i="3"/>
  <c r="H57" i="3"/>
  <c r="G57" i="3"/>
  <c r="H49" i="3"/>
  <c r="G49" i="3"/>
  <c r="H41" i="3"/>
  <c r="G41" i="3"/>
  <c r="H33" i="3"/>
  <c r="G33" i="3"/>
  <c r="H25" i="3"/>
  <c r="G25" i="3"/>
  <c r="H21" i="3"/>
  <c r="G21" i="3"/>
  <c r="H17" i="3"/>
  <c r="G17" i="3"/>
  <c r="H13" i="3"/>
  <c r="G13" i="3"/>
  <c r="H9" i="3"/>
  <c r="G9" i="3"/>
  <c r="H5" i="3"/>
  <c r="G5" i="3"/>
  <c r="G251" i="3"/>
  <c r="F229" i="3"/>
  <c r="F197" i="3"/>
  <c r="F165" i="3"/>
  <c r="F117" i="3"/>
  <c r="F101" i="3"/>
  <c r="F69" i="3"/>
  <c r="F37" i="3"/>
  <c r="F11" i="3"/>
  <c r="F5" i="3"/>
  <c r="G281" i="3"/>
  <c r="G217" i="3"/>
  <c r="G7" i="3"/>
  <c r="H273" i="3"/>
  <c r="H267" i="3"/>
  <c r="H228" i="3"/>
  <c r="H196" i="3"/>
  <c r="H185" i="3"/>
  <c r="H164" i="3"/>
  <c r="H153" i="3"/>
  <c r="H132" i="3"/>
  <c r="H121" i="3"/>
  <c r="H85" i="3"/>
  <c r="H7" i="3"/>
  <c r="H266" i="3"/>
  <c r="H262" i="3"/>
  <c r="H258" i="3"/>
  <c r="H254" i="3"/>
  <c r="H282" i="3"/>
  <c r="H278" i="3"/>
  <c r="H274" i="3"/>
  <c r="H270" i="3"/>
  <c r="F282" i="3"/>
  <c r="F278" i="3"/>
  <c r="F274" i="3"/>
  <c r="F270" i="3"/>
  <c r="F266" i="3"/>
  <c r="F262" i="3"/>
  <c r="F258" i="3"/>
  <c r="F254" i="3"/>
  <c r="G4" i="3"/>
</calcChain>
</file>

<file path=xl/sharedStrings.xml><?xml version="1.0" encoding="utf-8"?>
<sst xmlns="http://schemas.openxmlformats.org/spreadsheetml/2006/main" count="2035" uniqueCount="799">
  <si>
    <t>Pin</t>
  </si>
  <si>
    <t>Type</t>
  </si>
  <si>
    <t>Standard</t>
  </si>
  <si>
    <t>RESERVED</t>
  </si>
  <si>
    <t>-</t>
  </si>
  <si>
    <t>HSMC1_SMSDA</t>
  </si>
  <si>
    <t>I/O</t>
  </si>
  <si>
    <t>2.5V</t>
  </si>
  <si>
    <t>Bank_4A</t>
  </si>
  <si>
    <t>HSMC1_SMSCL</t>
  </si>
  <si>
    <t>O</t>
  </si>
  <si>
    <t>HSMC1_JTAG_TCK</t>
  </si>
  <si>
    <t>J302–Pin1</t>
  </si>
  <si>
    <t>HSMC1_JTAG_TMS</t>
  </si>
  <si>
    <t>J302–Pin5</t>
  </si>
  <si>
    <t>HSMC1_JTAG_TDO</t>
  </si>
  <si>
    <t>J302–Pin3</t>
  </si>
  <si>
    <t>HSMC1_JTAG_TDI</t>
  </si>
  <si>
    <t>J302–Pin9</t>
  </si>
  <si>
    <t>HSMC1_CLKOUT0</t>
  </si>
  <si>
    <t>Bank_3B</t>
  </si>
  <si>
    <t>HSMC1_CLKIN0</t>
  </si>
  <si>
    <t>I</t>
  </si>
  <si>
    <t>HSMC1_D0</t>
  </si>
  <si>
    <t>HSMC1_D1</t>
  </si>
  <si>
    <t>HSMC1_D2</t>
  </si>
  <si>
    <t>HSMC1_D3</t>
  </si>
  <si>
    <t>+3.3V</t>
  </si>
  <si>
    <t>Power</t>
  </si>
  <si>
    <t>1A_Max</t>
  </si>
  <si>
    <t>+12V</t>
  </si>
  <si>
    <t>HSMC1_TX0_P</t>
  </si>
  <si>
    <t>HSMC1_RX0_P</t>
  </si>
  <si>
    <t>HSMC1_TX0_N</t>
  </si>
  <si>
    <t>HSMC1_RX0_N</t>
  </si>
  <si>
    <t>HSMC1_TX1_P</t>
  </si>
  <si>
    <t>HSMC1_RX1_P</t>
  </si>
  <si>
    <t>HSMC1_TX1_N</t>
  </si>
  <si>
    <t>HSMC1_RX1_N</t>
  </si>
  <si>
    <t>HSMC1_TX2_P</t>
  </si>
  <si>
    <t>HSMC1_RX2_P</t>
  </si>
  <si>
    <t>HSMC1_TX2_N</t>
  </si>
  <si>
    <t>HSMC1_RX2_N</t>
  </si>
  <si>
    <t>HSMC1_TX3_P</t>
  </si>
  <si>
    <t>HSMC1_RX3_P</t>
  </si>
  <si>
    <t>HSMC1_TX3_N</t>
  </si>
  <si>
    <t>HSMC1_RX3_N</t>
  </si>
  <si>
    <t>HSMC1_TX4_P</t>
  </si>
  <si>
    <t>HSMC1_RX4_P</t>
  </si>
  <si>
    <t>HSMC1_TX4_N</t>
  </si>
  <si>
    <t>HSMC1_RX4_N</t>
  </si>
  <si>
    <t>HSMC1_TX5_P</t>
  </si>
  <si>
    <t>HSMC1_RX5_P</t>
  </si>
  <si>
    <t>HSMC1_TX5_N</t>
  </si>
  <si>
    <t>HSMC1_RX5_N</t>
  </si>
  <si>
    <t>HSMC1_TX6_P</t>
  </si>
  <si>
    <t>HSMC1_RX6_P</t>
  </si>
  <si>
    <t>HSMC1_TX6_N</t>
  </si>
  <si>
    <t>HSMC1_RX6_N</t>
  </si>
  <si>
    <t>HSMC1_TX7_P</t>
  </si>
  <si>
    <t>HSMC1_RX7_P</t>
  </si>
  <si>
    <t>HSMC1_TX7_N</t>
  </si>
  <si>
    <t>HSMC1_RX7_N</t>
  </si>
  <si>
    <t>HSMC1_CLKOUT1_P</t>
  </si>
  <si>
    <t>HSMC1_CLKIN1_P</t>
  </si>
  <si>
    <t>Bank_8A</t>
  </si>
  <si>
    <t>HSMC1_CLKOUT1_N</t>
  </si>
  <si>
    <t>HSMC1_CLKIN1_N</t>
  </si>
  <si>
    <t>HSMC1_TX8_P</t>
  </si>
  <si>
    <t>HSMC1_RX8_P</t>
  </si>
  <si>
    <t>HSMC1_TX8_N</t>
  </si>
  <si>
    <t>HSMC1_RX8_N</t>
  </si>
  <si>
    <t>HSMC1_TX9_P</t>
  </si>
  <si>
    <t>HSMC1_RX9_P</t>
  </si>
  <si>
    <t>HSMC1_TX9_N</t>
  </si>
  <si>
    <t>HSMC1_RX9_N</t>
  </si>
  <si>
    <t>HSMC1_TX10_P</t>
  </si>
  <si>
    <t>HSMC1_RX10_P</t>
  </si>
  <si>
    <t>HSMC1_TX10_N</t>
  </si>
  <si>
    <t>HSMC1_RX10_N</t>
  </si>
  <si>
    <t>HSMC1_TX11_P</t>
  </si>
  <si>
    <t>HSMC1_RX11_P</t>
  </si>
  <si>
    <t>HSMC1_TX11_N</t>
  </si>
  <si>
    <t>HSMC1_RX11_N</t>
  </si>
  <si>
    <t>HSMC1_TX12_P</t>
  </si>
  <si>
    <t>HSMC1_RX12_P</t>
  </si>
  <si>
    <t>HSMC1_TX12_N</t>
  </si>
  <si>
    <t>HSMC1_RX12_N</t>
  </si>
  <si>
    <t>HSMC1_TX13_P</t>
  </si>
  <si>
    <t>HSMC1_RX13_P</t>
  </si>
  <si>
    <t>HSMC1_TX13_N</t>
  </si>
  <si>
    <t>HSMC1_RX13_N</t>
  </si>
  <si>
    <t>HSMC1_TX14_P</t>
  </si>
  <si>
    <t>HSMC1_RX14_P</t>
  </si>
  <si>
    <t>HSMC1_TX14_N</t>
  </si>
  <si>
    <t>HSMC1_RX14_N</t>
  </si>
  <si>
    <t>HSMC1_TX15_P</t>
  </si>
  <si>
    <t>HSMC1_RX15_P</t>
  </si>
  <si>
    <t>HSMC1_TX15_N</t>
  </si>
  <si>
    <t>HSMC1_RX15_N</t>
  </si>
  <si>
    <t>HSMC1_TX16_P</t>
  </si>
  <si>
    <t>HSMC1_RX16_P</t>
  </si>
  <si>
    <t>HSMC1_TX16_N</t>
  </si>
  <si>
    <t>HSMC1_RX16_N</t>
  </si>
  <si>
    <t>HSMC1_CLKOUT2_P</t>
  </si>
  <si>
    <t>HSMC1_CLKIN2_P</t>
  </si>
  <si>
    <t>HSMC1_CLKOUT2_N</t>
  </si>
  <si>
    <t>HSMC1_CLKIN2_N</t>
  </si>
  <si>
    <t>HSMC1_PRSNTN</t>
  </si>
  <si>
    <t>GND</t>
  </si>
  <si>
    <t>Notes</t>
  </si>
  <si>
    <t>Note_1</t>
  </si>
  <si>
    <t>Note_2</t>
  </si>
  <si>
    <t>Class</t>
  </si>
  <si>
    <t>PWR</t>
  </si>
  <si>
    <t>+5VIN</t>
  </si>
  <si>
    <t>5CSx_HPS</t>
  </si>
  <si>
    <t>UART0_RX</t>
  </si>
  <si>
    <t>7A</t>
  </si>
  <si>
    <t>B19</t>
  </si>
  <si>
    <t>CAN0_RX</t>
  </si>
  <si>
    <t>SPIM1_MISO</t>
  </si>
  <si>
    <t>HPS_GPIO65</t>
  </si>
  <si>
    <t>UART0_TX,CLKSEL0</t>
  </si>
  <si>
    <t>C16</t>
  </si>
  <si>
    <t>CAN0_TX,CLKSEL0</t>
  </si>
  <si>
    <t>SPIM1_SS0</t>
  </si>
  <si>
    <t>HPS_GPIO66</t>
  </si>
  <si>
    <t>UART0_RTS/SPIM0_MOSI/I2C1_SCL/HPS_GPIO58</t>
  </si>
  <si>
    <t>C17</t>
  </si>
  <si>
    <t>SPIM0_MOSI</t>
  </si>
  <si>
    <t>I2C1_SCL</t>
  </si>
  <si>
    <t>UART0_RTS</t>
  </si>
  <si>
    <t>HPS_GPIO58</t>
  </si>
  <si>
    <t>UART0_CTS/SPIM0_CLK/I2C1_SDA/HPS_GPIO57</t>
  </si>
  <si>
    <t>A18</t>
  </si>
  <si>
    <t>SPIM0_CLK</t>
  </si>
  <si>
    <t>I2C1_SDA</t>
  </si>
  <si>
    <t>UART0_CTS</t>
  </si>
  <si>
    <t>HPS_GPIO57</t>
  </si>
  <si>
    <t>CAN0_TX,CLKSEL1/HPS_GPIO62</t>
  </si>
  <si>
    <t>H17</t>
  </si>
  <si>
    <t>UART0_TX,CLKSEL1</t>
  </si>
  <si>
    <t>CAN0_TX,CLKSEL1</t>
  </si>
  <si>
    <t>SPIM1_SS1</t>
  </si>
  <si>
    <t>HPS_GPIO62</t>
  </si>
  <si>
    <t>CAN0_RX/SPIM0_SS1/HPS_GPIO61</t>
  </si>
  <si>
    <t>A17</t>
  </si>
  <si>
    <t>SPIM0_SS1</t>
  </si>
  <si>
    <t>HPS_GPIO61</t>
  </si>
  <si>
    <t>CAN1_TX,BOOTSEL0/SPIM0_SS0/HPS_GPIO60</t>
  </si>
  <si>
    <t>J17</t>
  </si>
  <si>
    <t>SPIM0_SS0</t>
  </si>
  <si>
    <t>CAN1_TX,BOOTSEL0</t>
  </si>
  <si>
    <t>UART1_RTS,BOOTSEL0</t>
  </si>
  <si>
    <t>HPS_GPIO60</t>
  </si>
  <si>
    <t>CAN1_RX/SPIM0_MISO/HPS_GPIO59</t>
  </si>
  <si>
    <t>B18</t>
  </si>
  <si>
    <t>SPIM0_MISO</t>
  </si>
  <si>
    <t>CAN1_RX</t>
  </si>
  <si>
    <t>UART1_CTS</t>
  </si>
  <si>
    <t>HPS_GPIO59</t>
  </si>
  <si>
    <t>+3VBAT</t>
  </si>
  <si>
    <t>5CSx_D</t>
  </si>
  <si>
    <t>B7A_HPS_CLK2</t>
  </si>
  <si>
    <t>D20</t>
  </si>
  <si>
    <t>TRACE_D7/SPIS1_MISO/HPS_GPIO56</t>
  </si>
  <si>
    <t>C18</t>
  </si>
  <si>
    <t>TRACE_D7</t>
  </si>
  <si>
    <t>SPIS1_MISO</t>
  </si>
  <si>
    <t>I2C0_SCL</t>
  </si>
  <si>
    <t>HPS_GPIO56</t>
  </si>
  <si>
    <t>nPERSTL1/B5A_RX_R6n</t>
  </si>
  <si>
    <t>5A</t>
  </si>
  <si>
    <t>W15</t>
  </si>
  <si>
    <t>TRACE_D6/SPIS1_SS0/HPS_GPIO55</t>
  </si>
  <si>
    <t>A19</t>
  </si>
  <si>
    <t>TRACE_D6</t>
  </si>
  <si>
    <t>SPIS1_SS0</t>
  </si>
  <si>
    <t>I2C0_SDA</t>
  </si>
  <si>
    <t>HPS_GPIO55</t>
  </si>
  <si>
    <t>HPS_nRST</t>
  </si>
  <si>
    <t>A23</t>
  </si>
  <si>
    <t>TRACE_D5/SPIS1_MOSI/CAN1_TX/HPS_GPIO54</t>
  </si>
  <si>
    <t>J18</t>
  </si>
  <si>
    <t>TRACE_D5</t>
  </si>
  <si>
    <t>SPIS1_MOSI</t>
  </si>
  <si>
    <t>CAN1_TX</t>
  </si>
  <si>
    <t>HPS_GPIO54</t>
  </si>
  <si>
    <t>HPS_nPOR</t>
  </si>
  <si>
    <t>H19</t>
  </si>
  <si>
    <t>TRACE_D4/SPIS1_CLK/CAN1_RX/HPS_GPIO53</t>
  </si>
  <si>
    <t>A20</t>
  </si>
  <si>
    <t>TRACE_D4</t>
  </si>
  <si>
    <t>SPIS1_CLK</t>
  </si>
  <si>
    <t>HPS_GPIO53</t>
  </si>
  <si>
    <t>B3B_FPGA_DCLK</t>
  </si>
  <si>
    <t>3A</t>
  </si>
  <si>
    <t>AA8</t>
  </si>
  <si>
    <t>TRACE_D3/SPIS0_SS0/I2C1_SCL/HPS_GPIO52</t>
  </si>
  <si>
    <t>K18</t>
  </si>
  <si>
    <t>TRACE_D3</t>
  </si>
  <si>
    <t>SPIS0_SS0</t>
  </si>
  <si>
    <t>HPS_GPIO52</t>
  </si>
  <si>
    <t>MSEL0</t>
  </si>
  <si>
    <t>9A</t>
  </si>
  <si>
    <t>J10</t>
  </si>
  <si>
    <t>TRACE_D2/SPIS0_MISO/I2C1_SDA/HPS_GPIO51</t>
  </si>
  <si>
    <t>A21</t>
  </si>
  <si>
    <t>TRACE_D2</t>
  </si>
  <si>
    <t>SPIS0_MISO</t>
  </si>
  <si>
    <t>HPS_GPIO51</t>
  </si>
  <si>
    <t>B3B_FPGA_D3</t>
  </si>
  <si>
    <t>AB6</t>
  </si>
  <si>
    <t>TRACE_D1/SPIS0_MOSI/HPS_GPIO50</t>
  </si>
  <si>
    <t>B21</t>
  </si>
  <si>
    <t>TRACE_D1</t>
  </si>
  <si>
    <t>SPIS0_MOSI</t>
  </si>
  <si>
    <t>UART0_TX</t>
  </si>
  <si>
    <t>HPS_GPIO50</t>
  </si>
  <si>
    <t>B3B_FPGA_D2</t>
  </si>
  <si>
    <t>AC5</t>
  </si>
  <si>
    <t>TRACE_D0/SPIS0_CLK/HPS_GPIO49</t>
  </si>
  <si>
    <t>A22</t>
  </si>
  <si>
    <t>TRACE_D0</t>
  </si>
  <si>
    <t>SPIS0_CLK</t>
  </si>
  <si>
    <t>HPS_GPIO49</t>
  </si>
  <si>
    <t>B3B_FPGA_D1</t>
  </si>
  <si>
    <t>AC6</t>
  </si>
  <si>
    <t>MSEL4</t>
  </si>
  <si>
    <t>K9</t>
  </si>
  <si>
    <t>B3B_FPGA_D0</t>
  </si>
  <si>
    <t>AD7</t>
  </si>
  <si>
    <t>TRACE_CLK</t>
  </si>
  <si>
    <t>C21</t>
  </si>
  <si>
    <t>HPS_GPIO48</t>
  </si>
  <si>
    <t>nCONFIG</t>
  </si>
  <si>
    <t>F7</t>
  </si>
  <si>
    <t>nSTATUS</t>
  </si>
  <si>
    <t>H8</t>
  </si>
  <si>
    <t>5CSx_EIO</t>
  </si>
  <si>
    <t>5A/NC</t>
  </si>
  <si>
    <t>AC24</t>
  </si>
  <si>
    <t>nCSO</t>
  </si>
  <si>
    <t>AA6</t>
  </si>
  <si>
    <t>AB23</t>
  </si>
  <si>
    <t>MSEL1</t>
  </si>
  <si>
    <t>H9</t>
  </si>
  <si>
    <t>PWR-Enable</t>
  </si>
  <si>
    <t>VIO_ENABLE_2V5</t>
  </si>
  <si>
    <t>AF26</t>
  </si>
  <si>
    <t>PWR_VIO</t>
  </si>
  <si>
    <t>AE26</t>
  </si>
  <si>
    <t>MSEL2</t>
  </si>
  <si>
    <t>G6</t>
  </si>
  <si>
    <t>5CSx_IO</t>
  </si>
  <si>
    <t>B4A_TX_B80p/DQ8B/B_DM_4</t>
  </si>
  <si>
    <t>4A</t>
  </si>
  <si>
    <t>AF27</t>
  </si>
  <si>
    <t>AE25</t>
  </si>
  <si>
    <t>B4A_TX_B80n/DQ8B/B_DQ_39</t>
  </si>
  <si>
    <t>AF28</t>
  </si>
  <si>
    <t>AD26</t>
  </si>
  <si>
    <t>B4A_TX_B77p/DQ8B/B_DQ_38</t>
  </si>
  <si>
    <t>AG28</t>
  </si>
  <si>
    <t>MSEL3</t>
  </si>
  <si>
    <t>K10</t>
  </si>
  <si>
    <t>B4A_TX_B77n/DQ8B/GND</t>
  </si>
  <si>
    <t>AH27</t>
  </si>
  <si>
    <t>B4A_TX_B76n/DQ8B/B_DQ_35</t>
  </si>
  <si>
    <t>AH26</t>
  </si>
  <si>
    <t>B4A_RX_B78p/DQ8B/B_DQ_37</t>
  </si>
  <si>
    <t>AF25</t>
  </si>
  <si>
    <t>B4A_TX_B73p/DQ8B/B_DQ_34</t>
  </si>
  <si>
    <t>AG26</t>
  </si>
  <si>
    <t>B4A_RX_B78n/DQ8B/B_DQ_36</t>
  </si>
  <si>
    <t>AG25</t>
  </si>
  <si>
    <t>B4A_TX_B72p/DQ7B/B_DM_3</t>
  </si>
  <si>
    <t>AG24</t>
  </si>
  <si>
    <t>B4A_RX_B75p/DQS8B/B_DQS_4</t>
  </si>
  <si>
    <t>AC22</t>
  </si>
  <si>
    <t>B4A_TX_B72n/DQ7B/B_DQ_31</t>
  </si>
  <si>
    <t>AH24</t>
  </si>
  <si>
    <t>B4A_RX_B75n/DQSn8B/B_DQS#_4</t>
  </si>
  <si>
    <t>AC23</t>
  </si>
  <si>
    <t>B4A_TX_B69p/DQ7B/B_DQ_30</t>
  </si>
  <si>
    <t>AH23</t>
  </si>
  <si>
    <t>B4A_RX_B74p/DQ8B/B_DQ_33</t>
  </si>
  <si>
    <t>AE24</t>
  </si>
  <si>
    <t>B4A_TX_B69n/DQ7B/GND</t>
  </si>
  <si>
    <t>AH22</t>
  </si>
  <si>
    <t>B4A_RX_B74n/DQ8B/B_DQ_32</t>
  </si>
  <si>
    <t>AE23</t>
  </si>
  <si>
    <t>B4A_RX_B70p/DQ7B/B_DQ_29</t>
  </si>
  <si>
    <t>AG23</t>
  </si>
  <si>
    <t>B4A_TX_B68n/DQ7B/B_DQ_27</t>
  </si>
  <si>
    <t>AH21</t>
  </si>
  <si>
    <t>B4A_RX_B70n/DQ7B/B_DQ_28</t>
  </si>
  <si>
    <t>AF23</t>
  </si>
  <si>
    <t>B4A_TX_B65p/DQ7B/B_DQ_26</t>
  </si>
  <si>
    <t>AG21</t>
  </si>
  <si>
    <t>B4A_RX_B67p/DQS7B/B_DQS_3</t>
  </si>
  <si>
    <t>AD23</t>
  </si>
  <si>
    <t>B4A_TX_B64p/DQ6B/B_DM_2</t>
  </si>
  <si>
    <t>AF20</t>
  </si>
  <si>
    <t>B4A_RX_B67n/DQSn7B/B_DQS#_3</t>
  </si>
  <si>
    <t>AE22</t>
  </si>
  <si>
    <t>B4A_TX_B64n/DQ6B/B_DQ_23</t>
  </si>
  <si>
    <t>AG20</t>
  </si>
  <si>
    <t>B4A_TX_B61p/DQ6B/B_DQ_22</t>
  </si>
  <si>
    <t>AG19</t>
  </si>
  <si>
    <t>B4A_RX_B66p/DQ7B/B_DQ_25</t>
  </si>
  <si>
    <t>AF22</t>
  </si>
  <si>
    <t>B4A_TX_B61n/DQ6B/GND</t>
  </si>
  <si>
    <t>AH19</t>
  </si>
  <si>
    <t>B4A_RX_B66n/DQ7B/B_DQ_24</t>
  </si>
  <si>
    <t>AF21</t>
  </si>
  <si>
    <t>B4A_TX_B60p/B_RESET#</t>
  </si>
  <si>
    <t>AG18</t>
  </si>
  <si>
    <t>B4A_RX_B62p/DQ6B/B_DQ_21</t>
  </si>
  <si>
    <t>AE20</t>
  </si>
  <si>
    <t>B4A_TX_B60n/DQ6B/B_DQ_19</t>
  </si>
  <si>
    <t>AH18</t>
  </si>
  <si>
    <t>B4A_RX_B62n/DQ6B/B_DQ_20</t>
  </si>
  <si>
    <t>AD20</t>
  </si>
  <si>
    <t>B4A_TX_B57p/DQ6B/B_DQ_18</t>
  </si>
  <si>
    <t>AF18</t>
  </si>
  <si>
    <t>B4A_RX_B59p/DQS6B/B_DQS_2</t>
  </si>
  <si>
    <t>AA19</t>
  </si>
  <si>
    <t>B4A_RX_B59n/DQSn6B/B_DQS#_2</t>
  </si>
  <si>
    <t>AA18</t>
  </si>
  <si>
    <t>B4A_TX_B56p/DQ5B/B_DM_1</t>
  </si>
  <si>
    <t>AH17</t>
  </si>
  <si>
    <t>B4A_RX_B58p/DQ6B/B_DQ_17</t>
  </si>
  <si>
    <t>AE19</t>
  </si>
  <si>
    <t>B4A_TX_B56n/DQ5B/B_DQ_15</t>
  </si>
  <si>
    <t>AH16</t>
  </si>
  <si>
    <t>B4A_RX_B58n/DQ6B/B_DQ_16</t>
  </si>
  <si>
    <t>AD19</t>
  </si>
  <si>
    <t>B4A_TX_B53p/DQ5B/B_DQ_14</t>
  </si>
  <si>
    <t>AG15</t>
  </si>
  <si>
    <t>CLK3p/B4A_RX_B55p</t>
  </si>
  <si>
    <t>Y15</t>
  </si>
  <si>
    <t>B4A_TX_B53n/DQ5B/B_CKE_0</t>
  </si>
  <si>
    <t>AH14</t>
  </si>
  <si>
    <t>CLK3n/B4A_RX_B55n</t>
  </si>
  <si>
    <t>AA15</t>
  </si>
  <si>
    <t>B4A_TX_B52p/B_CKE_1</t>
  </si>
  <si>
    <t>AG14</t>
  </si>
  <si>
    <t>B4A_TX_B52n/DQ5B/B_DQ_11</t>
  </si>
  <si>
    <t>AH13</t>
  </si>
  <si>
    <t>B4A_RX_B54p/DQ5B/B_DQ_13</t>
  </si>
  <si>
    <t>AD17</t>
  </si>
  <si>
    <t>B4A_TX_B49p/DQ5B/B_DQ_10</t>
  </si>
  <si>
    <t>AH12</t>
  </si>
  <si>
    <t>B4A_RX_B54n/DQ5B/B_DQ_12</t>
  </si>
  <si>
    <t>AE17</t>
  </si>
  <si>
    <t>B4A_RX_B51p/DQS5B/B_DQS_1</t>
  </si>
  <si>
    <t>W14</t>
  </si>
  <si>
    <t>B4A_TX_B48p/DQ4B/B_DM_0</t>
  </si>
  <si>
    <t>AG11</t>
  </si>
  <si>
    <t>B4A_RX_B51n/DQSn5B/B_DQS#_1</t>
  </si>
  <si>
    <t>V13</t>
  </si>
  <si>
    <t>B4A_TX_B48n/DQ4B/B_DQ_7</t>
  </si>
  <si>
    <t>AH11</t>
  </si>
  <si>
    <t>B4A_RX_B50p/DQ5B/B_DQ_9</t>
  </si>
  <si>
    <t>AF17</t>
  </si>
  <si>
    <t>B4A_TX_B45p/DQ4B/B_DQ_6</t>
  </si>
  <si>
    <t>AG10</t>
  </si>
  <si>
    <t>B4A_RX_B50n/DQ5B/B_DQ_8</t>
  </si>
  <si>
    <t>AG16</t>
  </si>
  <si>
    <t>B4A_TX_B45n/DQ4B/B_ODT_1</t>
  </si>
  <si>
    <t>AH9</t>
  </si>
  <si>
    <t>CLK2p/B4A_RX_B47p</t>
  </si>
  <si>
    <t>Y13</t>
  </si>
  <si>
    <t>B4A_TX_B44p/B_ODT_0</t>
  </si>
  <si>
    <t>AG9</t>
  </si>
  <si>
    <t>CLK2n/B4A_RX_B47n</t>
  </si>
  <si>
    <t>AA13</t>
  </si>
  <si>
    <t>B4A_TX_B44n/DQ4B/B_DQ_3</t>
  </si>
  <si>
    <t>AH8</t>
  </si>
  <si>
    <t>B4A_RX_B46p/DQ4B/B_DQ_5</t>
  </si>
  <si>
    <t>AF15</t>
  </si>
  <si>
    <t>B4A_TX_B41p/DQ4B/B_DQ_2</t>
  </si>
  <si>
    <t>AG8</t>
  </si>
  <si>
    <t>B4A_RX_B46n/DQ4B/B_DQ_4</t>
  </si>
  <si>
    <t>AE15</t>
  </si>
  <si>
    <t>RZQ_0/B4A_TX_B41n</t>
  </si>
  <si>
    <t>AH7</t>
  </si>
  <si>
    <t>Key3</t>
  </si>
  <si>
    <t>B4A_RX_B43p/DQS4B/B_DQS_0</t>
  </si>
  <si>
    <t>U14</t>
  </si>
  <si>
    <t>B4A_RX_B43n/DQSn4B/B_DQS#_0</t>
  </si>
  <si>
    <t>U13</t>
  </si>
  <si>
    <t>B4A_RX_B42p/DQ4B/B_DQ_1</t>
  </si>
  <si>
    <t>AG13</t>
  </si>
  <si>
    <t>B3B_TX_B29p/DQ2B/B_A_10</t>
  </si>
  <si>
    <t>3B</t>
  </si>
  <si>
    <t>AE8</t>
  </si>
  <si>
    <t>B4A_RX_B42n/DQ4B/B_DQ_0</t>
  </si>
  <si>
    <t>AF13</t>
  </si>
  <si>
    <t>B3B_TX_B29n/DQ2B/B_A_11</t>
  </si>
  <si>
    <t>AF9</t>
  </si>
  <si>
    <t>B3B_RX_B38p/DQ3B/B_A_4</t>
  </si>
  <si>
    <t>AE12</t>
  </si>
  <si>
    <t>B3B_TX_B28p/B_A_12</t>
  </si>
  <si>
    <t>AE7</t>
  </si>
  <si>
    <t>B3B_RX_B38n/DQ3B/B_A_5</t>
  </si>
  <si>
    <t>AD12</t>
  </si>
  <si>
    <t>B3B_TX_B28n/DQ2B/B_A_13</t>
  </si>
  <si>
    <t>AF8</t>
  </si>
  <si>
    <t>B3B_RX_B30p/DQ2B/B_A_8</t>
  </si>
  <si>
    <t>AD11</t>
  </si>
  <si>
    <t>B3B_TX_B32p/DQ2B/B_CAS#</t>
  </si>
  <si>
    <t>AF5</t>
  </si>
  <si>
    <t>B3B_RX_B30n/DQ2B/B_A_9</t>
  </si>
  <si>
    <t>AE11</t>
  </si>
  <si>
    <t>B3B_TX_B32n/DQ2B/B_RAS#</t>
  </si>
  <si>
    <t>AF6</t>
  </si>
  <si>
    <t>B3B_RX_B34p/DQ3B/B_BA_1</t>
  </si>
  <si>
    <t>AF11</t>
  </si>
  <si>
    <t>B3B_TX_B33p/DQ3B/B_BA_0</t>
  </si>
  <si>
    <t>AF7</t>
  </si>
  <si>
    <t>B3B_RX_B34n/DQ3B/B_BA_2</t>
  </si>
  <si>
    <t>AF10</t>
  </si>
  <si>
    <t>B3B_TX_B33n/GND</t>
  </si>
  <si>
    <t>AG6</t>
  </si>
  <si>
    <t>B3B_TX_B40p/DQ3B/B_A_0</t>
  </si>
  <si>
    <t>AH6</t>
  </si>
  <si>
    <t>B3B_RX_B35p/DQS3B/B_CK</t>
  </si>
  <si>
    <t>T13</t>
  </si>
  <si>
    <t>B3B_TX_B40n/DQ3B/B_A_1</t>
  </si>
  <si>
    <t>AH5</t>
  </si>
  <si>
    <t>B3B_RX_B35n/DQSn3B/B_CK#</t>
  </si>
  <si>
    <t>T12</t>
  </si>
  <si>
    <t>B3B_RX_B27p/DQS2B/B_CS#_0</t>
  </si>
  <si>
    <t>T11</t>
  </si>
  <si>
    <t>CLKOUT0,CLKOUTp,FPLL_BL_FB/B3B_TX_B37p/DQ3B/B_A_2</t>
  </si>
  <si>
    <t>AG5</t>
  </si>
  <si>
    <t>B3B_RX_B27n/DQSn2B/B_CS#_1</t>
  </si>
  <si>
    <t>U11</t>
  </si>
  <si>
    <t>CLKOUT1,CLKOUTn/B3B_TX_B37n/DQ3B/B_A_3</t>
  </si>
  <si>
    <t>AH4</t>
  </si>
  <si>
    <t>CLK1p/B3B_RX_B39p</t>
  </si>
  <si>
    <t>V12</t>
  </si>
  <si>
    <t>B3B_TX_B25p/DQ2B/B_WE#</t>
  </si>
  <si>
    <t>AE4</t>
  </si>
  <si>
    <t>CLK1n/B3B_RX_B39n</t>
  </si>
  <si>
    <t>W12</t>
  </si>
  <si>
    <t>B3B_TX_B25n/GND</t>
  </si>
  <si>
    <t>AF4</t>
  </si>
  <si>
    <t>CLK0p,FPLL_BL_FBp/B3B_RX_B31p</t>
  </si>
  <si>
    <t>V11</t>
  </si>
  <si>
    <t>B3B_TX_B36p/B_A_6</t>
  </si>
  <si>
    <t>AH3</t>
  </si>
  <si>
    <t>CLK0n,FPLL_BL_FBn/B3B_RX_B31n</t>
  </si>
  <si>
    <t>W11</t>
  </si>
  <si>
    <t>B3B_TX_B36n/DQ3B/B_A_7</t>
  </si>
  <si>
    <t>AH2</t>
  </si>
  <si>
    <t>B3B_RX_B26p/DQ2B/B_A_14</t>
  </si>
  <si>
    <t>AD10</t>
  </si>
  <si>
    <t>CLK6p,FPLL_TL_FBp/B8A_RX_T9p</t>
  </si>
  <si>
    <t>8A</t>
  </si>
  <si>
    <t>E11</t>
  </si>
  <si>
    <t>B3B_RX_B26n/DQ2B/B_A_15</t>
  </si>
  <si>
    <t>AE9</t>
  </si>
  <si>
    <t>CLK6n,FPLL_TL_FBn/B8A_RX_T9n</t>
  </si>
  <si>
    <t>D11</t>
  </si>
  <si>
    <t>CLK7p/B8A_RX_T1p</t>
  </si>
  <si>
    <t>D12</t>
  </si>
  <si>
    <t>CLKOUT0,CLKOUTp,FPLL_TL_FB/B8A_TX_T4p</t>
  </si>
  <si>
    <t>E8</t>
  </si>
  <si>
    <t>CLK7n/B8A_RX_T1n</t>
  </si>
  <si>
    <t>C12</t>
  </si>
  <si>
    <t>CLKOUT1,CLKOUTn/B8A_TX_T4n</t>
  </si>
  <si>
    <t>D8</t>
  </si>
  <si>
    <t>AA20</t>
  </si>
  <si>
    <t>3A/NC</t>
  </si>
  <si>
    <t>AC4</t>
  </si>
  <si>
    <t>Y19</t>
  </si>
  <si>
    <t>AD4</t>
  </si>
  <si>
    <t>Y17</t>
  </si>
  <si>
    <t>AD5</t>
  </si>
  <si>
    <t>Y18</t>
  </si>
  <si>
    <t>AE6</t>
  </si>
  <si>
    <t>Y11</t>
  </si>
  <si>
    <t>AA4</t>
  </si>
  <si>
    <t>AA11</t>
  </si>
  <si>
    <t>AB4</t>
  </si>
  <si>
    <t>U10</t>
  </si>
  <si>
    <t>Y5</t>
  </si>
  <si>
    <t>V10</t>
  </si>
  <si>
    <t>Y4</t>
  </si>
  <si>
    <t>U9</t>
  </si>
  <si>
    <t>T8</t>
  </si>
  <si>
    <t>5CSX_GXB</t>
  </si>
  <si>
    <t>GXB_RX_L0p</t>
  </si>
  <si>
    <t>GXB_L0</t>
  </si>
  <si>
    <t>AF2</t>
  </si>
  <si>
    <t>W8</t>
  </si>
  <si>
    <t>GXB_RX_L0n</t>
  </si>
  <si>
    <t>AF1</t>
  </si>
  <si>
    <t>Y8</t>
  </si>
  <si>
    <t>GXB_RX_L1p</t>
  </si>
  <si>
    <t>AB2</t>
  </si>
  <si>
    <t>GXB_TX_0_P</t>
  </si>
  <si>
    <t>AD2</t>
  </si>
  <si>
    <t>GXB_RX_L1n</t>
  </si>
  <si>
    <t>AB1</t>
  </si>
  <si>
    <t>GXB_TX_0_N</t>
  </si>
  <si>
    <t>AD1</t>
  </si>
  <si>
    <t>GXB_RX_L2p</t>
  </si>
  <si>
    <t>V2</t>
  </si>
  <si>
    <t>GXB_TX_1_N</t>
  </si>
  <si>
    <t>Y1</t>
  </si>
  <si>
    <t>GXB_TX_1_P</t>
  </si>
  <si>
    <t>Y2</t>
  </si>
  <si>
    <t>GXB_RX_L2n</t>
  </si>
  <si>
    <t>V1</t>
  </si>
  <si>
    <t>REFCLK0Lp</t>
  </si>
  <si>
    <t>V5</t>
  </si>
  <si>
    <t>GXB_TX_2_P</t>
  </si>
  <si>
    <t>T2</t>
  </si>
  <si>
    <t>REFCLK0Ln</t>
  </si>
  <si>
    <t>V4</t>
  </si>
  <si>
    <t>GXB_TX_2_N</t>
  </si>
  <si>
    <t>T1</t>
  </si>
  <si>
    <t>GXB_RX_L3p</t>
  </si>
  <si>
    <t>GXB_L1</t>
  </si>
  <si>
    <t>P2</t>
  </si>
  <si>
    <t>GXB_REFCLK1_P</t>
  </si>
  <si>
    <t>P8</t>
  </si>
  <si>
    <t>GXB_RX_L3n</t>
  </si>
  <si>
    <t>P1</t>
  </si>
  <si>
    <t>GXB_REFCLK1_N</t>
  </si>
  <si>
    <t>N8</t>
  </si>
  <si>
    <t>GXB_RX_L4</t>
  </si>
  <si>
    <t>K2</t>
  </si>
  <si>
    <t>GXB_TX_3_P</t>
  </si>
  <si>
    <t>M2</t>
  </si>
  <si>
    <t>GXB_RX_L4n</t>
  </si>
  <si>
    <t>K1</t>
  </si>
  <si>
    <t>GXB_TX_3_N</t>
  </si>
  <si>
    <t>M1</t>
  </si>
  <si>
    <t>GXB_RX_L5p</t>
  </si>
  <si>
    <t>F2</t>
  </si>
  <si>
    <t>GXB_TX_4_P</t>
  </si>
  <si>
    <t>H2</t>
  </si>
  <si>
    <t>GXB_RX_L5n</t>
  </si>
  <si>
    <t>F1</t>
  </si>
  <si>
    <t>GXB_TX_4_N</t>
  </si>
  <si>
    <t>H1</t>
  </si>
  <si>
    <t>USB1_FAULT_N</t>
  </si>
  <si>
    <t>SDMMC_CLK_IN/USB0_CLK/HPS_GPIO44</t>
  </si>
  <si>
    <t>7C</t>
  </si>
  <si>
    <t>B12</t>
  </si>
  <si>
    <t>SDMMC_CLK_IN</t>
  </si>
  <si>
    <t>USB0_CLK</t>
  </si>
  <si>
    <t>HPS_GPIO44</t>
  </si>
  <si>
    <t>GXB_TX_5_P</t>
  </si>
  <si>
    <t>D2</t>
  </si>
  <si>
    <t>USB1_PS_ON</t>
  </si>
  <si>
    <t>GXB_TX_5_N</t>
  </si>
  <si>
    <t>D1</t>
  </si>
  <si>
    <t>SDMMC_D1/USB0_D3/HPS_GPIO39</t>
  </si>
  <si>
    <t>B6</t>
  </si>
  <si>
    <t>SDMMC_D1</t>
  </si>
  <si>
    <t>USB0_D3</t>
  </si>
  <si>
    <t>HPS_GPIO39</t>
  </si>
  <si>
    <t>QSPI_SS0,BOOTSEL1/HPS_GPIO33</t>
  </si>
  <si>
    <t>7B</t>
  </si>
  <si>
    <t>A6</t>
  </si>
  <si>
    <t>QSPI_SS0,BOOTSEL1</t>
  </si>
  <si>
    <t>HPS_GPIO33</t>
  </si>
  <si>
    <t>SDMMC_D0/USB0_D2/HPS_GPIO38</t>
  </si>
  <si>
    <t>C13</t>
  </si>
  <si>
    <t>SDMMC_D0</t>
  </si>
  <si>
    <t>USB0_D2</t>
  </si>
  <si>
    <t>HPS_GPIO38</t>
  </si>
  <si>
    <t>RGMII1_RX_CLK/NAND_DQ5/HPS_GPIO24</t>
  </si>
  <si>
    <t>J12</t>
  </si>
  <si>
    <t>NAND_DQ5</t>
  </si>
  <si>
    <t>RGMII1_RX_CLK</t>
  </si>
  <si>
    <t>USB1_D6</t>
  </si>
  <si>
    <t>HPS_GPIO24</t>
  </si>
  <si>
    <t>SDMMC_PWREN/USB0_D1/HPS_GPIO37</t>
  </si>
  <si>
    <t>A5</t>
  </si>
  <si>
    <t>SDMMC_PWREN</t>
  </si>
  <si>
    <t>USB0_D1</t>
  </si>
  <si>
    <t>HPS_GPIO37</t>
  </si>
  <si>
    <t>HPS_GPIO28,BOOTSEL2/NAND_WE</t>
  </si>
  <si>
    <t>D15</t>
  </si>
  <si>
    <t>NAND_WE</t>
  </si>
  <si>
    <t>QSPI_SS1</t>
  </si>
  <si>
    <t>HPS_GPIO28,B</t>
  </si>
  <si>
    <t>OOTSEL2</t>
  </si>
  <si>
    <t>SDMMC_CLK/USB0_STP/HPS_GPIO45</t>
  </si>
  <si>
    <t>B8</t>
  </si>
  <si>
    <t>SDMMC_CLK</t>
  </si>
  <si>
    <t>USB0_STP</t>
  </si>
  <si>
    <t>HPS_GPIO45</t>
  </si>
  <si>
    <t>RGMII1_RX_CTL/NAND_DQ3/HPS_GPIO22</t>
  </si>
  <si>
    <t>J13</t>
  </si>
  <si>
    <t>NAND_DQ3</t>
  </si>
  <si>
    <t>RGMII1_RX_CTL</t>
  </si>
  <si>
    <t>USB1_D4</t>
  </si>
  <si>
    <t>HPS_GPIO22</t>
  </si>
  <si>
    <t>RTC_PSW/IRQ2_N</t>
  </si>
  <si>
    <t>RGMII1_RXD0/NAND_DQ0/HPS_GPIO19</t>
  </si>
  <si>
    <t>A14</t>
  </si>
  <si>
    <t>NAND_DQ0</t>
  </si>
  <si>
    <t>RGMII1_RXD0</t>
  </si>
  <si>
    <t>HPS_GPIO19</t>
  </si>
  <si>
    <t>SDMMC_CMD/USB0_D0/HPS_GPIO36</t>
  </si>
  <si>
    <t>D14</t>
  </si>
  <si>
    <t>SDMMC_CMD</t>
  </si>
  <si>
    <t>USB0_D0</t>
  </si>
  <si>
    <t>HPS_GPIO36</t>
  </si>
  <si>
    <t>RGMII1_RXD1/NAND_DQ6/HPS_GPIO25</t>
  </si>
  <si>
    <t>A11</t>
  </si>
  <si>
    <t>NAND_DQ6</t>
  </si>
  <si>
    <t>RGMII1_RXD1</t>
  </si>
  <si>
    <t>USB1_D7</t>
  </si>
  <si>
    <t>HPS_GPIO25</t>
  </si>
  <si>
    <t>SDMMC_D3/USB0_NXT/HPS_GPIO47</t>
  </si>
  <si>
    <t>B9</t>
  </si>
  <si>
    <t>SDMMC_D3</t>
  </si>
  <si>
    <t>USB0_NXT</t>
  </si>
  <si>
    <t>HPS_GPIO47</t>
  </si>
  <si>
    <t>RGMII1_RXD2/NAND_DQ7/HPS_GPIO26</t>
  </si>
  <si>
    <t>C15</t>
  </si>
  <si>
    <t>NAND_DQ7</t>
  </si>
  <si>
    <t>RGMII1_RXD2</t>
  </si>
  <si>
    <t>HPS_GPIO26</t>
  </si>
  <si>
    <t>SDMMC_D2/USB0_DIR/HPS_GPIO46</t>
  </si>
  <si>
    <t>B11</t>
  </si>
  <si>
    <t>SDMMC_D2</t>
  </si>
  <si>
    <t>USB0_DIR</t>
  </si>
  <si>
    <t>HPS_GPIO46</t>
  </si>
  <si>
    <t>RGMII1_RXD3/NAND_WP/HPS_GPIO27</t>
  </si>
  <si>
    <t>A9</t>
  </si>
  <si>
    <t>NAND_WP</t>
  </si>
  <si>
    <t>RGMII1_RXD3</t>
  </si>
  <si>
    <t>QSPI_SS2</t>
  </si>
  <si>
    <t>HPS_GPIO27</t>
  </si>
  <si>
    <t>SDMMC_D4/USB0_D4/HPS_GPIO40</t>
  </si>
  <si>
    <t>H13</t>
  </si>
  <si>
    <t>SDMMC_D4</t>
  </si>
  <si>
    <t>USB0_D4</t>
  </si>
  <si>
    <t>HPS_GPIO40</t>
  </si>
  <si>
    <t>RGMII1_MDC/NAND_DQ2/I2C3_SCL/HPS_GPIO21</t>
  </si>
  <si>
    <t>A13</t>
  </si>
  <si>
    <t>NAND_DQ2</t>
  </si>
  <si>
    <t>RGMII1_MDC</t>
  </si>
  <si>
    <t>I2C3_SCL</t>
  </si>
  <si>
    <t>HPS_GPIO21</t>
  </si>
  <si>
    <t>SDMMC_D5/USB0_D5/HPS_GPIO41</t>
  </si>
  <si>
    <t>A4</t>
  </si>
  <si>
    <t>SDMMC_D5</t>
  </si>
  <si>
    <t>USB0_D5</t>
  </si>
  <si>
    <t>HPS_GPIO41</t>
  </si>
  <si>
    <t>RGMII1_MDIO/NAND_DQ1/I2C3_SDA/HPS_GPIO20</t>
  </si>
  <si>
    <t>E16</t>
  </si>
  <si>
    <t>NAND_DQ1</t>
  </si>
  <si>
    <t>RGMII1_MDIO</t>
  </si>
  <si>
    <t>I2C3_SDA</t>
  </si>
  <si>
    <t>HPS_GPIO20</t>
  </si>
  <si>
    <t>SDMMC_D6/USB0_D6/HPS_GPIO42</t>
  </si>
  <si>
    <t>H12</t>
  </si>
  <si>
    <t>SDMMC_D6</t>
  </si>
  <si>
    <t>USB0_D6</t>
  </si>
  <si>
    <t>HPS_GPIO42</t>
  </si>
  <si>
    <t>RGMII1_TX_CTL/NAND_DQ4/HPS_GPIO23</t>
  </si>
  <si>
    <t>A12</t>
  </si>
  <si>
    <t>NAND_DQ4</t>
  </si>
  <si>
    <t>RGMII1_TX_CTL</t>
  </si>
  <si>
    <t>USB1_D5</t>
  </si>
  <si>
    <t>HPS_GPIO23</t>
  </si>
  <si>
    <t>SDMMC_D7/USB0_D7/HPS_GPIO43</t>
  </si>
  <si>
    <t>B4</t>
  </si>
  <si>
    <t>SDMMC_D7</t>
  </si>
  <si>
    <t>USB0_D7</t>
  </si>
  <si>
    <t>HPS_GPIO43</t>
  </si>
  <si>
    <t>RGMII1_TX_CLK/NAND_ALE/HPS_GPIO14</t>
  </si>
  <si>
    <t>J15</t>
  </si>
  <si>
    <t>NAND_ALE</t>
  </si>
  <si>
    <t>RGMII1_TX_CLK</t>
  </si>
  <si>
    <t>QSPI_SS3</t>
  </si>
  <si>
    <t>HPS_GPIO14</t>
  </si>
  <si>
    <t>USB1_ID</t>
  </si>
  <si>
    <t>PWR-Output</t>
  </si>
  <si>
    <t>+1.8V</t>
  </si>
  <si>
    <t>USB1_D_N</t>
  </si>
  <si>
    <t>RGMII1_TXD3/NAND_RB/HPS_GPIO18</t>
  </si>
  <si>
    <t>D17</t>
  </si>
  <si>
    <t>NAND_RB</t>
  </si>
  <si>
    <t>RGMII1_TXD3</t>
  </si>
  <si>
    <t>USB1_D3</t>
  </si>
  <si>
    <t>HPS_GPIO18</t>
  </si>
  <si>
    <t>USB1_D_P</t>
  </si>
  <si>
    <t>RGMII1_TXD2/NAND_RE/HPS_GPIO17</t>
  </si>
  <si>
    <t>A15</t>
  </si>
  <si>
    <t>NAND_RE</t>
  </si>
  <si>
    <t>RGMII1_TXD2</t>
  </si>
  <si>
    <t>USB1_D2</t>
  </si>
  <si>
    <t>HPS_GPIO17</t>
  </si>
  <si>
    <t>RGMII1_TXD1/NAND_CLE/HPS_GPIO16</t>
  </si>
  <si>
    <t>J14</t>
  </si>
  <si>
    <t>NAND_CLE</t>
  </si>
  <si>
    <t>RGMII1_TXD1</t>
  </si>
  <si>
    <t>USB1_D1</t>
  </si>
  <si>
    <t>HPS_GPIO16</t>
  </si>
  <si>
    <t>RGMII1_TXD0/NAND_CE/HPS_GPIO15</t>
  </si>
  <si>
    <t>A16</t>
  </si>
  <si>
    <t>NAND_CE</t>
  </si>
  <si>
    <t>RGMII1_TXD0</t>
  </si>
  <si>
    <t>USB1_D0</t>
  </si>
  <si>
    <t>HPS_GPIO15</t>
  </si>
  <si>
    <t>PWR_-_Input</t>
  </si>
  <si>
    <t>B5A_TX_R5_P/NC_with_FPGA_DDR_Memory</t>
  </si>
  <si>
    <t>B5A_TX_R5_N/NC_with_FPGA_DDR_Memory</t>
  </si>
  <si>
    <t>B5A_TX_R1_P/NC_with_FPGA_DDR_Memory</t>
  </si>
  <si>
    <t>B5A_TX_R1_N/NC_with_FPGA_DDR_Memory</t>
  </si>
  <si>
    <t>B5A_TX_R3_P/NC_with_FPGA_DDR_Memory</t>
  </si>
  <si>
    <t>B5A_TX_R3_N/NC_with_FPGA_DDR_Memory</t>
  </si>
  <si>
    <t>VIO_3A5A5B/NC_with_FPGA_DDR_Memory</t>
  </si>
  <si>
    <t>B5A_RX_R2_P/NC_with_FPGA_DDR_Memory</t>
  </si>
  <si>
    <t>B3A_TX_B8_P/NC_with_FPGA_DDR_Memory</t>
  </si>
  <si>
    <t>B5A_RX_R2_N/NC_with_FPGA_DDR_Memory</t>
  </si>
  <si>
    <t>B3A_TX_B8_N/NC_with_FPGA_DDR_Memory</t>
  </si>
  <si>
    <t>B5A_RX_R4_P/NC_with_FPGA_DDR_Memory</t>
  </si>
  <si>
    <t>B3A_TX_B6_P/NC_with_FPGA_DDR_Memory</t>
  </si>
  <si>
    <t>B5A_RX_R4_N/NC_with_FPGA_DDR_Memory</t>
  </si>
  <si>
    <t>B3A_TX_B6_N/NC_with_FPGA_DDR_Memory</t>
  </si>
  <si>
    <t>B3A_RX_B7_P/NC_with_FPGA_DDR_Memory</t>
  </si>
  <si>
    <t>B3A_TX_B4_P/NC_with_FPGA_DDR_Memory</t>
  </si>
  <si>
    <t>B3A_RX_B7_N/NC_with_FPGA_DDR_Memory</t>
  </si>
  <si>
    <t>B3A_TX_B4_N/NC_with_FPGA_DDR_Memory</t>
  </si>
  <si>
    <t>B3A_RX_B5_P/NC_with_FPGA_DDR_Memory</t>
  </si>
  <si>
    <t>B3A_TX_B2_P/NC_with_FPGA_DDR_Memory</t>
  </si>
  <si>
    <t>B3A_RX_B5_N/NC_with_FPGA_DDR_Memory</t>
  </si>
  <si>
    <t>B3A_TX_B2_N/NC_with_FPGA_DDR_Memory</t>
  </si>
  <si>
    <t>B3A_RX_B3_P/NC_with_FPGA_DDR_Memory</t>
  </si>
  <si>
    <t>B3A_RX_B3_N/NC_with_FPGA_DDR_Memory</t>
  </si>
  <si>
    <t>B3A_RX_B1_P/NC_with_FPGA_DDR_Memory</t>
  </si>
  <si>
    <t>B3A_RX_B1_N/NC_with_FPGA_DDR_Memory</t>
  </si>
  <si>
    <t>Schematic Signal</t>
  </si>
  <si>
    <t>Bank</t>
  </si>
  <si>
    <t>HSMC
Pin Number</t>
  </si>
  <si>
    <t>HSMC1_CLKOUT1</t>
  </si>
  <si>
    <t>HSMC1_CLKOUT2</t>
  </si>
  <si>
    <t>HSMC1_CLKIN1</t>
  </si>
  <si>
    <t>HSMC1_CLKIN2</t>
  </si>
  <si>
    <t>HSMC1_PRSNTn</t>
  </si>
  <si>
    <t>HSMC1_TX0</t>
  </si>
  <si>
    <t>HSMC1_TX1</t>
  </si>
  <si>
    <t>HSMC1_TX2</t>
  </si>
  <si>
    <t>HSMC1_TX3</t>
  </si>
  <si>
    <t>HSMC1_TX4</t>
  </si>
  <si>
    <t>HSMC1_TX5</t>
  </si>
  <si>
    <t>HSMC1_TX6</t>
  </si>
  <si>
    <t>HSMC1_TX7</t>
  </si>
  <si>
    <t>HSMC1_TX8</t>
  </si>
  <si>
    <t>HSMC1_TX9</t>
  </si>
  <si>
    <t>HSMC1_TX10</t>
  </si>
  <si>
    <t>HSMC1_TX11</t>
  </si>
  <si>
    <t>HSMC1_TX12</t>
  </si>
  <si>
    <t>HSMC1_TX13</t>
  </si>
  <si>
    <t>HSMC1_TX14</t>
  </si>
  <si>
    <t>HSMC1_TX15</t>
  </si>
  <si>
    <t>HSMC1_TX16</t>
  </si>
  <si>
    <t>HSMC1_RX0</t>
  </si>
  <si>
    <t>HSMC1_RX1</t>
  </si>
  <si>
    <t>HSMC1_RX2</t>
  </si>
  <si>
    <t>HSMC1_RX3</t>
  </si>
  <si>
    <t>HSMC1_RX4</t>
  </si>
  <si>
    <t>HSMC1_RX5</t>
  </si>
  <si>
    <t>HSMC1_RX6</t>
  </si>
  <si>
    <t>HSMC1_RX7</t>
  </si>
  <si>
    <t>HSMC1_RX8</t>
  </si>
  <si>
    <t>HSMC1_RX9</t>
  </si>
  <si>
    <t>HSMC1_RX10</t>
  </si>
  <si>
    <t>HSMC1_RX11</t>
  </si>
  <si>
    <t>HSMC1_RX12</t>
  </si>
  <si>
    <t>HSMC1_RX13</t>
  </si>
  <si>
    <t>HSMC1_RX14</t>
  </si>
  <si>
    <t>HSMC1_RX15</t>
  </si>
  <si>
    <t>HSMC1_RX16</t>
  </si>
  <si>
    <t>FPGA pinout</t>
  </si>
  <si>
    <t>80-000578RC-4_SCH_RevA-1</t>
  </si>
  <si>
    <t>SoM Pin</t>
  </si>
  <si>
    <t>Module Pin Number</t>
  </si>
  <si>
    <t>SCH NET Name</t>
  </si>
  <si>
    <t>Bank Number</t>
  </si>
  <si>
    <t>Cyclone V 5CSXFC6 U672</t>
  </si>
  <si>
    <t>HPS Pin Mux Select 3</t>
  </si>
  <si>
    <t>HPS Pin Mux Select 2</t>
  </si>
  <si>
    <t>HPS Pin Mux Select 1</t>
  </si>
  <si>
    <t>HPS Pin Mux Select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</si>
</sst>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0" xfId="0" applyNumberFormat="1" applyFont="1"/>
    <xf numFmtId="0" fontId="2" fillId="0" borderId="0" xfId="0" applyFont="1"/>
    <xf numFmtId="1" fontId="0" fillId="0" borderId="0" xfId="0" applyNumberFormat="1"/>
    <xf numFmtId="1" fontId="2" fillId="0" borderId="0" xfId="0" applyNumberFormat="1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zoomScale="85" zoomScaleNormal="85" workbookViewId="0">
      <selection activeCell="F1" sqref="F1"/>
    </sheetView>
  </sheetViews>
  <sheetFormatPr defaultRowHeight="12.75" x14ac:dyDescent="0.2"/>
  <cols>
    <col min="1" max="1" width="12" style="3" customWidth="1"/>
    <col min="2" max="2" width="10.140625" customWidth="1"/>
    <col min="3" max="3" width="22.140625" customWidth="1"/>
    <col min="4" max="4" width="6.140625" bestFit="1" customWidth="1"/>
    <col min="5" max="5" width="9.5703125" bestFit="1" customWidth="1"/>
  </cols>
  <sheetData>
    <row r="1" spans="1:6" x14ac:dyDescent="0.2">
      <c r="A1" s="4" t="s">
        <v>790</v>
      </c>
      <c r="B1" s="1" t="s">
        <v>0</v>
      </c>
      <c r="C1" s="2" t="s">
        <v>746</v>
      </c>
      <c r="D1" s="2" t="s">
        <v>1</v>
      </c>
      <c r="E1" s="2" t="s">
        <v>2</v>
      </c>
      <c r="F1" s="2" t="s">
        <v>110</v>
      </c>
    </row>
    <row r="2" spans="1:6" x14ac:dyDescent="0.2">
      <c r="A2" s="3">
        <v>54</v>
      </c>
      <c r="B2" s="5">
        <v>33</v>
      </c>
      <c r="C2" t="s">
        <v>5</v>
      </c>
      <c r="D2" t="s">
        <v>6</v>
      </c>
      <c r="E2" t="s">
        <v>7</v>
      </c>
      <c r="F2" t="s">
        <v>8</v>
      </c>
    </row>
    <row r="3" spans="1:6" x14ac:dyDescent="0.2">
      <c r="A3" s="3">
        <v>56</v>
      </c>
      <c r="B3" s="5">
        <v>34</v>
      </c>
      <c r="C3" t="s">
        <v>9</v>
      </c>
      <c r="D3" t="s">
        <v>10</v>
      </c>
      <c r="E3" t="s">
        <v>7</v>
      </c>
      <c r="F3" t="s">
        <v>8</v>
      </c>
    </row>
    <row r="4" spans="1:6" x14ac:dyDescent="0.2">
      <c r="A4" s="3">
        <v>68</v>
      </c>
      <c r="B4" s="5">
        <v>47</v>
      </c>
      <c r="C4" t="s">
        <v>31</v>
      </c>
      <c r="D4" t="s">
        <v>6</v>
      </c>
      <c r="E4" t="s">
        <v>7</v>
      </c>
      <c r="F4" t="s">
        <v>8</v>
      </c>
    </row>
    <row r="5" spans="1:6" x14ac:dyDescent="0.2">
      <c r="A5" s="3">
        <v>70</v>
      </c>
      <c r="B5" s="5">
        <v>49</v>
      </c>
      <c r="C5" t="s">
        <v>33</v>
      </c>
      <c r="D5" t="s">
        <v>6</v>
      </c>
      <c r="E5" t="s">
        <v>7</v>
      </c>
      <c r="F5" t="s">
        <v>8</v>
      </c>
    </row>
    <row r="6" spans="1:6" x14ac:dyDescent="0.2">
      <c r="A6" s="3">
        <v>74</v>
      </c>
      <c r="B6" s="5">
        <v>41</v>
      </c>
      <c r="C6" t="s">
        <v>23</v>
      </c>
      <c r="D6" t="s">
        <v>6</v>
      </c>
      <c r="E6" t="s">
        <v>7</v>
      </c>
      <c r="F6" t="s">
        <v>8</v>
      </c>
    </row>
    <row r="7" spans="1:6" x14ac:dyDescent="0.2">
      <c r="A7" s="3">
        <v>76</v>
      </c>
      <c r="B7" s="5">
        <v>43</v>
      </c>
      <c r="C7" t="s">
        <v>25</v>
      </c>
      <c r="D7" t="s">
        <v>6</v>
      </c>
      <c r="E7" t="s">
        <v>7</v>
      </c>
      <c r="F7" t="s">
        <v>8</v>
      </c>
    </row>
    <row r="8" spans="1:6" x14ac:dyDescent="0.2">
      <c r="A8" s="3">
        <v>78</v>
      </c>
      <c r="B8" s="5">
        <v>53</v>
      </c>
      <c r="C8" t="s">
        <v>35</v>
      </c>
      <c r="D8" t="s">
        <v>6</v>
      </c>
      <c r="E8" t="s">
        <v>7</v>
      </c>
      <c r="F8" t="s">
        <v>8</v>
      </c>
    </row>
    <row r="9" spans="1:6" x14ac:dyDescent="0.2">
      <c r="A9" s="3">
        <v>80</v>
      </c>
      <c r="B9" s="5">
        <v>55</v>
      </c>
      <c r="C9" t="s">
        <v>37</v>
      </c>
      <c r="D9" t="s">
        <v>6</v>
      </c>
      <c r="E9" t="s">
        <v>7</v>
      </c>
      <c r="F9" t="s">
        <v>8</v>
      </c>
    </row>
    <row r="10" spans="1:6" x14ac:dyDescent="0.2">
      <c r="A10" s="3">
        <v>82</v>
      </c>
      <c r="B10" s="5">
        <v>59</v>
      </c>
      <c r="C10" t="s">
        <v>39</v>
      </c>
      <c r="D10" t="s">
        <v>6</v>
      </c>
      <c r="E10" t="s">
        <v>7</v>
      </c>
      <c r="F10" t="s">
        <v>8</v>
      </c>
    </row>
    <row r="11" spans="1:6" x14ac:dyDescent="0.2">
      <c r="A11" s="3">
        <v>84</v>
      </c>
      <c r="B11" s="5">
        <v>61</v>
      </c>
      <c r="C11" t="s">
        <v>41</v>
      </c>
      <c r="D11" t="s">
        <v>6</v>
      </c>
      <c r="E11" t="s">
        <v>7</v>
      </c>
      <c r="F11" t="s">
        <v>8</v>
      </c>
    </row>
    <row r="12" spans="1:6" x14ac:dyDescent="0.2">
      <c r="A12" s="3">
        <v>85</v>
      </c>
      <c r="B12" s="5">
        <v>160</v>
      </c>
      <c r="C12" t="s">
        <v>108</v>
      </c>
      <c r="D12" t="s">
        <v>10</v>
      </c>
      <c r="E12" t="s">
        <v>7</v>
      </c>
      <c r="F12" t="s">
        <v>8</v>
      </c>
    </row>
    <row r="13" spans="1:6" x14ac:dyDescent="0.2">
      <c r="A13" s="3">
        <v>86</v>
      </c>
      <c r="B13" s="5">
        <v>65</v>
      </c>
      <c r="C13" t="s">
        <v>43</v>
      </c>
      <c r="D13" t="s">
        <v>6</v>
      </c>
      <c r="E13" t="s">
        <v>7</v>
      </c>
      <c r="F13" t="s">
        <v>8</v>
      </c>
    </row>
    <row r="14" spans="1:6" x14ac:dyDescent="0.2">
      <c r="A14" s="3">
        <v>87</v>
      </c>
      <c r="B14" s="5">
        <v>48</v>
      </c>
      <c r="C14" t="s">
        <v>32</v>
      </c>
      <c r="D14" t="s">
        <v>6</v>
      </c>
      <c r="E14" t="s">
        <v>7</v>
      </c>
      <c r="F14" t="s">
        <v>8</v>
      </c>
    </row>
    <row r="15" spans="1:6" x14ac:dyDescent="0.2">
      <c r="A15" s="3">
        <v>88</v>
      </c>
      <c r="B15" s="5">
        <v>67</v>
      </c>
      <c r="C15" t="s">
        <v>45</v>
      </c>
      <c r="D15" t="s">
        <v>6</v>
      </c>
      <c r="E15" t="s">
        <v>7</v>
      </c>
      <c r="F15" t="s">
        <v>8</v>
      </c>
    </row>
    <row r="16" spans="1:6" x14ac:dyDescent="0.2">
      <c r="A16" s="3">
        <v>89</v>
      </c>
      <c r="B16" s="5">
        <v>50</v>
      </c>
      <c r="C16" t="s">
        <v>34</v>
      </c>
      <c r="D16" t="s">
        <v>6</v>
      </c>
      <c r="E16" t="s">
        <v>7</v>
      </c>
      <c r="F16" t="s">
        <v>8</v>
      </c>
    </row>
    <row r="17" spans="1:6" x14ac:dyDescent="0.2">
      <c r="A17" s="3">
        <v>90</v>
      </c>
      <c r="B17" s="5">
        <v>42</v>
      </c>
      <c r="C17" t="s">
        <v>24</v>
      </c>
      <c r="D17" t="s">
        <v>6</v>
      </c>
      <c r="E17" t="s">
        <v>7</v>
      </c>
      <c r="F17" t="s">
        <v>8</v>
      </c>
    </row>
    <row r="18" spans="1:6" x14ac:dyDescent="0.2">
      <c r="A18" s="3">
        <v>91</v>
      </c>
      <c r="B18" s="5">
        <v>54</v>
      </c>
      <c r="C18" t="s">
        <v>36</v>
      </c>
      <c r="D18" t="s">
        <v>6</v>
      </c>
      <c r="E18" t="s">
        <v>7</v>
      </c>
      <c r="F18" t="s">
        <v>8</v>
      </c>
    </row>
    <row r="19" spans="1:6" x14ac:dyDescent="0.2">
      <c r="A19" s="3">
        <v>93</v>
      </c>
      <c r="B19" s="5">
        <v>56</v>
      </c>
      <c r="C19" t="s">
        <v>38</v>
      </c>
      <c r="D19" t="s">
        <v>6</v>
      </c>
      <c r="E19" t="s">
        <v>7</v>
      </c>
      <c r="F19" t="s">
        <v>8</v>
      </c>
    </row>
    <row r="20" spans="1:6" x14ac:dyDescent="0.2">
      <c r="A20" s="3">
        <v>94</v>
      </c>
      <c r="B20" s="5">
        <v>71</v>
      </c>
      <c r="C20" t="s">
        <v>47</v>
      </c>
      <c r="D20" t="s">
        <v>6</v>
      </c>
      <c r="E20" t="s">
        <v>7</v>
      </c>
      <c r="F20" t="s">
        <v>8</v>
      </c>
    </row>
    <row r="21" spans="1:6" x14ac:dyDescent="0.2">
      <c r="A21" s="3">
        <v>95</v>
      </c>
      <c r="B21" s="5">
        <v>60</v>
      </c>
      <c r="C21" t="s">
        <v>40</v>
      </c>
      <c r="D21" t="s">
        <v>6</v>
      </c>
      <c r="E21" t="s">
        <v>7</v>
      </c>
      <c r="F21" t="s">
        <v>8</v>
      </c>
    </row>
    <row r="22" spans="1:6" x14ac:dyDescent="0.2">
      <c r="A22" s="3">
        <v>96</v>
      </c>
      <c r="B22" s="5">
        <v>73</v>
      </c>
      <c r="C22" t="s">
        <v>49</v>
      </c>
      <c r="D22" t="s">
        <v>6</v>
      </c>
      <c r="E22" t="s">
        <v>7</v>
      </c>
      <c r="F22" t="s">
        <v>8</v>
      </c>
    </row>
    <row r="23" spans="1:6" x14ac:dyDescent="0.2">
      <c r="A23" s="3">
        <v>97</v>
      </c>
      <c r="B23" s="5">
        <v>62</v>
      </c>
      <c r="C23" t="s">
        <v>42</v>
      </c>
      <c r="D23" t="s">
        <v>6</v>
      </c>
      <c r="E23" t="s">
        <v>7</v>
      </c>
      <c r="F23" t="s">
        <v>8</v>
      </c>
    </row>
    <row r="24" spans="1:6" x14ac:dyDescent="0.2">
      <c r="A24" s="3">
        <v>98</v>
      </c>
      <c r="B24" s="5">
        <v>77</v>
      </c>
      <c r="C24" t="s">
        <v>51</v>
      </c>
      <c r="D24" t="s">
        <v>6</v>
      </c>
      <c r="E24" t="s">
        <v>7</v>
      </c>
      <c r="F24" t="s">
        <v>8</v>
      </c>
    </row>
    <row r="25" spans="1:6" x14ac:dyDescent="0.2">
      <c r="A25" s="3">
        <v>99</v>
      </c>
      <c r="B25" s="5">
        <v>40</v>
      </c>
      <c r="C25" t="s">
        <v>21</v>
      </c>
      <c r="D25" t="s">
        <v>22</v>
      </c>
      <c r="E25" t="s">
        <v>7</v>
      </c>
      <c r="F25" t="s">
        <v>20</v>
      </c>
    </row>
    <row r="26" spans="1:6" x14ac:dyDescent="0.2">
      <c r="A26" s="3">
        <v>100</v>
      </c>
      <c r="B26" s="5">
        <v>79</v>
      </c>
      <c r="C26" t="s">
        <v>53</v>
      </c>
      <c r="D26" t="s">
        <v>6</v>
      </c>
      <c r="E26" t="s">
        <v>7</v>
      </c>
      <c r="F26" t="s">
        <v>8</v>
      </c>
    </row>
    <row r="27" spans="1:6" x14ac:dyDescent="0.2">
      <c r="A27" s="3">
        <v>102</v>
      </c>
      <c r="B27" s="5">
        <v>83</v>
      </c>
      <c r="C27" t="s">
        <v>55</v>
      </c>
      <c r="D27" t="s">
        <v>6</v>
      </c>
      <c r="E27" t="s">
        <v>7</v>
      </c>
      <c r="F27" t="s">
        <v>8</v>
      </c>
    </row>
    <row r="28" spans="1:6" x14ac:dyDescent="0.2">
      <c r="A28" s="3">
        <v>104</v>
      </c>
      <c r="B28" s="5">
        <v>85</v>
      </c>
      <c r="C28" t="s">
        <v>57</v>
      </c>
      <c r="D28" t="s">
        <v>6</v>
      </c>
      <c r="E28" t="s">
        <v>7</v>
      </c>
      <c r="F28" t="s">
        <v>8</v>
      </c>
    </row>
    <row r="29" spans="1:6" x14ac:dyDescent="0.2">
      <c r="A29" s="3">
        <v>105</v>
      </c>
      <c r="B29" s="5">
        <v>66</v>
      </c>
      <c r="C29" t="s">
        <v>44</v>
      </c>
      <c r="D29" t="s">
        <v>6</v>
      </c>
      <c r="E29" t="s">
        <v>7</v>
      </c>
      <c r="F29" t="s">
        <v>8</v>
      </c>
    </row>
    <row r="30" spans="1:6" x14ac:dyDescent="0.2">
      <c r="A30" s="3">
        <v>106</v>
      </c>
      <c r="B30" s="5">
        <v>44</v>
      </c>
      <c r="C30" t="s">
        <v>26</v>
      </c>
      <c r="D30" t="s">
        <v>6</v>
      </c>
      <c r="E30" t="s">
        <v>7</v>
      </c>
      <c r="F30" t="s">
        <v>8</v>
      </c>
    </row>
    <row r="31" spans="1:6" x14ac:dyDescent="0.2">
      <c r="A31" s="3">
        <v>107</v>
      </c>
      <c r="B31" s="5">
        <v>68</v>
      </c>
      <c r="C31" t="s">
        <v>46</v>
      </c>
      <c r="D31" t="s">
        <v>6</v>
      </c>
      <c r="E31" t="s">
        <v>7</v>
      </c>
      <c r="F31" t="s">
        <v>8</v>
      </c>
    </row>
    <row r="32" spans="1:6" x14ac:dyDescent="0.2">
      <c r="A32" s="3">
        <v>109</v>
      </c>
      <c r="B32" s="5">
        <v>72</v>
      </c>
      <c r="C32" t="s">
        <v>48</v>
      </c>
      <c r="D32" t="s">
        <v>6</v>
      </c>
      <c r="E32" t="s">
        <v>7</v>
      </c>
      <c r="F32" t="s">
        <v>8</v>
      </c>
    </row>
    <row r="33" spans="1:6" x14ac:dyDescent="0.2">
      <c r="A33" s="3">
        <v>110</v>
      </c>
      <c r="B33" s="5">
        <v>89</v>
      </c>
      <c r="C33" t="s">
        <v>59</v>
      </c>
      <c r="D33" t="s">
        <v>6</v>
      </c>
      <c r="E33" t="s">
        <v>7</v>
      </c>
      <c r="F33" t="s">
        <v>8</v>
      </c>
    </row>
    <row r="34" spans="1:6" x14ac:dyDescent="0.2">
      <c r="A34" s="3">
        <v>111</v>
      </c>
      <c r="B34" s="5">
        <v>74</v>
      </c>
      <c r="C34" t="s">
        <v>50</v>
      </c>
      <c r="D34" t="s">
        <v>6</v>
      </c>
      <c r="E34" t="s">
        <v>7</v>
      </c>
      <c r="F34" t="s">
        <v>8</v>
      </c>
    </row>
    <row r="35" spans="1:6" x14ac:dyDescent="0.2">
      <c r="A35" s="3">
        <v>112</v>
      </c>
      <c r="B35" s="5">
        <v>91</v>
      </c>
      <c r="C35" t="s">
        <v>61</v>
      </c>
      <c r="D35" t="s">
        <v>6</v>
      </c>
      <c r="E35" t="s">
        <v>7</v>
      </c>
      <c r="F35" t="s">
        <v>8</v>
      </c>
    </row>
    <row r="36" spans="1:6" x14ac:dyDescent="0.2">
      <c r="A36" s="3">
        <v>113</v>
      </c>
      <c r="B36" s="5">
        <v>78</v>
      </c>
      <c r="C36" t="s">
        <v>52</v>
      </c>
      <c r="D36" t="s">
        <v>6</v>
      </c>
      <c r="E36" t="s">
        <v>7</v>
      </c>
      <c r="F36" t="s">
        <v>8</v>
      </c>
    </row>
    <row r="37" spans="1:6" x14ac:dyDescent="0.2">
      <c r="A37" s="3">
        <v>114</v>
      </c>
      <c r="B37" s="5">
        <v>95</v>
      </c>
      <c r="C37" t="s">
        <v>63</v>
      </c>
      <c r="D37" t="s">
        <v>10</v>
      </c>
      <c r="E37" t="s">
        <v>7</v>
      </c>
      <c r="F37" t="s">
        <v>8</v>
      </c>
    </row>
    <row r="38" spans="1:6" x14ac:dyDescent="0.2">
      <c r="A38" s="3">
        <v>115</v>
      </c>
      <c r="B38" s="5">
        <v>80</v>
      </c>
      <c r="C38" t="s">
        <v>54</v>
      </c>
      <c r="D38" t="s">
        <v>6</v>
      </c>
      <c r="E38" t="s">
        <v>7</v>
      </c>
      <c r="F38" t="s">
        <v>8</v>
      </c>
    </row>
    <row r="39" spans="1:6" x14ac:dyDescent="0.2">
      <c r="A39" s="3">
        <v>116</v>
      </c>
      <c r="B39" s="5">
        <v>97</v>
      </c>
      <c r="C39" t="s">
        <v>66</v>
      </c>
      <c r="D39" t="s">
        <v>10</v>
      </c>
      <c r="E39" t="s">
        <v>7</v>
      </c>
      <c r="F39" t="s">
        <v>8</v>
      </c>
    </row>
    <row r="40" spans="1:6" x14ac:dyDescent="0.2">
      <c r="A40" s="3">
        <v>118</v>
      </c>
      <c r="B40" s="5">
        <v>101</v>
      </c>
      <c r="C40" t="s">
        <v>68</v>
      </c>
      <c r="D40" t="s">
        <v>6</v>
      </c>
      <c r="E40" t="s">
        <v>7</v>
      </c>
      <c r="F40" t="s">
        <v>8</v>
      </c>
    </row>
    <row r="41" spans="1:6" x14ac:dyDescent="0.2">
      <c r="A41" s="3">
        <v>120</v>
      </c>
      <c r="B41" s="5">
        <v>103</v>
      </c>
      <c r="C41" t="s">
        <v>70</v>
      </c>
      <c r="D41" t="s">
        <v>6</v>
      </c>
      <c r="E41" t="s">
        <v>7</v>
      </c>
      <c r="F41" t="s">
        <v>8</v>
      </c>
    </row>
    <row r="42" spans="1:6" x14ac:dyDescent="0.2">
      <c r="A42" s="3">
        <v>121</v>
      </c>
      <c r="B42" s="5">
        <v>84</v>
      </c>
      <c r="C42" t="s">
        <v>56</v>
      </c>
      <c r="D42" t="s">
        <v>6</v>
      </c>
      <c r="E42" t="s">
        <v>7</v>
      </c>
      <c r="F42" t="s">
        <v>8</v>
      </c>
    </row>
    <row r="43" spans="1:6" x14ac:dyDescent="0.2">
      <c r="A43" s="3">
        <v>122</v>
      </c>
      <c r="B43" s="5">
        <v>107</v>
      </c>
      <c r="C43" t="s">
        <v>72</v>
      </c>
      <c r="D43" t="s">
        <v>6</v>
      </c>
      <c r="E43" t="s">
        <v>7</v>
      </c>
      <c r="F43" t="s">
        <v>20</v>
      </c>
    </row>
    <row r="44" spans="1:6" x14ac:dyDescent="0.2">
      <c r="A44" s="3">
        <v>123</v>
      </c>
      <c r="B44" s="5">
        <v>86</v>
      </c>
      <c r="C44" t="s">
        <v>58</v>
      </c>
      <c r="D44" t="s">
        <v>6</v>
      </c>
      <c r="E44" t="s">
        <v>7</v>
      </c>
      <c r="F44" t="s">
        <v>8</v>
      </c>
    </row>
    <row r="45" spans="1:6" x14ac:dyDescent="0.2">
      <c r="A45" s="3">
        <v>124</v>
      </c>
      <c r="B45" s="5">
        <v>109</v>
      </c>
      <c r="C45" t="s">
        <v>74</v>
      </c>
      <c r="D45" t="s">
        <v>6</v>
      </c>
      <c r="E45" t="s">
        <v>7</v>
      </c>
      <c r="F45" t="s">
        <v>20</v>
      </c>
    </row>
    <row r="46" spans="1:6" x14ac:dyDescent="0.2">
      <c r="A46" s="3">
        <v>133</v>
      </c>
      <c r="B46" s="5">
        <v>90</v>
      </c>
      <c r="C46" t="s">
        <v>60</v>
      </c>
      <c r="D46" t="s">
        <v>6</v>
      </c>
      <c r="E46" t="s">
        <v>7</v>
      </c>
      <c r="F46" t="s">
        <v>8</v>
      </c>
    </row>
    <row r="47" spans="1:6" x14ac:dyDescent="0.2">
      <c r="A47" s="3">
        <v>135</v>
      </c>
      <c r="B47" s="5">
        <v>92</v>
      </c>
      <c r="C47" t="s">
        <v>62</v>
      </c>
      <c r="D47" t="s">
        <v>6</v>
      </c>
      <c r="E47" t="s">
        <v>7</v>
      </c>
      <c r="F47" t="s">
        <v>8</v>
      </c>
    </row>
    <row r="48" spans="1:6" x14ac:dyDescent="0.2">
      <c r="A48" s="3">
        <v>137</v>
      </c>
      <c r="B48" s="5">
        <v>102</v>
      </c>
      <c r="C48" t="s">
        <v>69</v>
      </c>
      <c r="D48" t="s">
        <v>6</v>
      </c>
      <c r="E48" t="s">
        <v>7</v>
      </c>
      <c r="F48" t="s">
        <v>8</v>
      </c>
    </row>
    <row r="49" spans="1:6" x14ac:dyDescent="0.2">
      <c r="A49" s="3">
        <v>138</v>
      </c>
      <c r="B49" s="5">
        <v>113</v>
      </c>
      <c r="C49" t="s">
        <v>76</v>
      </c>
      <c r="D49" t="s">
        <v>6</v>
      </c>
      <c r="E49" t="s">
        <v>7</v>
      </c>
      <c r="F49" t="s">
        <v>20</v>
      </c>
    </row>
    <row r="50" spans="1:6" x14ac:dyDescent="0.2">
      <c r="A50" s="3">
        <v>139</v>
      </c>
      <c r="B50" s="5">
        <v>104</v>
      </c>
      <c r="C50" t="s">
        <v>71</v>
      </c>
      <c r="D50" t="s">
        <v>6</v>
      </c>
      <c r="E50" t="s">
        <v>7</v>
      </c>
      <c r="F50" t="s">
        <v>8</v>
      </c>
    </row>
    <row r="51" spans="1:6" x14ac:dyDescent="0.2">
      <c r="A51" s="3">
        <v>140</v>
      </c>
      <c r="B51" s="5">
        <v>115</v>
      </c>
      <c r="C51" t="s">
        <v>78</v>
      </c>
      <c r="D51" t="s">
        <v>6</v>
      </c>
      <c r="E51" t="s">
        <v>7</v>
      </c>
      <c r="F51" t="s">
        <v>20</v>
      </c>
    </row>
    <row r="52" spans="1:6" x14ac:dyDescent="0.2">
      <c r="A52" s="3">
        <v>141</v>
      </c>
      <c r="B52" s="5">
        <v>108</v>
      </c>
      <c r="C52" t="s">
        <v>73</v>
      </c>
      <c r="D52" t="s">
        <v>6</v>
      </c>
      <c r="E52" t="s">
        <v>7</v>
      </c>
      <c r="F52" t="s">
        <v>20</v>
      </c>
    </row>
    <row r="53" spans="1:6" x14ac:dyDescent="0.2">
      <c r="A53" s="3">
        <v>142</v>
      </c>
      <c r="B53" s="5">
        <v>119</v>
      </c>
      <c r="C53" t="s">
        <v>80</v>
      </c>
      <c r="D53" t="s">
        <v>6</v>
      </c>
      <c r="E53" t="s">
        <v>7</v>
      </c>
      <c r="F53" t="s">
        <v>20</v>
      </c>
    </row>
    <row r="54" spans="1:6" x14ac:dyDescent="0.2">
      <c r="A54" s="3">
        <v>143</v>
      </c>
      <c r="B54" s="5">
        <v>110</v>
      </c>
      <c r="C54" t="s">
        <v>75</v>
      </c>
      <c r="D54" t="s">
        <v>6</v>
      </c>
      <c r="E54" t="s">
        <v>7</v>
      </c>
      <c r="F54" t="s">
        <v>20</v>
      </c>
    </row>
    <row r="55" spans="1:6" x14ac:dyDescent="0.2">
      <c r="A55" s="3">
        <v>144</v>
      </c>
      <c r="B55" s="5">
        <v>121</v>
      </c>
      <c r="C55" t="s">
        <v>82</v>
      </c>
      <c r="D55" t="s">
        <v>6</v>
      </c>
      <c r="E55" t="s">
        <v>7</v>
      </c>
      <c r="F55" t="s">
        <v>20</v>
      </c>
    </row>
    <row r="56" spans="1:6" x14ac:dyDescent="0.2">
      <c r="A56" s="3">
        <v>145</v>
      </c>
      <c r="B56" s="5">
        <v>114</v>
      </c>
      <c r="C56" t="s">
        <v>77</v>
      </c>
      <c r="D56" t="s">
        <v>6</v>
      </c>
      <c r="E56" t="s">
        <v>7</v>
      </c>
      <c r="F56" t="s">
        <v>20</v>
      </c>
    </row>
    <row r="57" spans="1:6" x14ac:dyDescent="0.2">
      <c r="A57" s="3">
        <v>146</v>
      </c>
      <c r="B57" s="5">
        <v>125</v>
      </c>
      <c r="C57" t="s">
        <v>84</v>
      </c>
      <c r="D57" t="s">
        <v>6</v>
      </c>
      <c r="E57" t="s">
        <v>7</v>
      </c>
      <c r="F57" t="s">
        <v>20</v>
      </c>
    </row>
    <row r="58" spans="1:6" x14ac:dyDescent="0.2">
      <c r="A58" s="3">
        <v>147</v>
      </c>
      <c r="B58" s="5">
        <v>116</v>
      </c>
      <c r="C58" t="s">
        <v>79</v>
      </c>
      <c r="D58" t="s">
        <v>6</v>
      </c>
      <c r="E58" t="s">
        <v>7</v>
      </c>
      <c r="F58" t="s">
        <v>20</v>
      </c>
    </row>
    <row r="59" spans="1:6" x14ac:dyDescent="0.2">
      <c r="A59" s="3">
        <v>148</v>
      </c>
      <c r="B59" s="5">
        <v>127</v>
      </c>
      <c r="C59" t="s">
        <v>86</v>
      </c>
      <c r="D59" t="s">
        <v>6</v>
      </c>
      <c r="E59" t="s">
        <v>7</v>
      </c>
      <c r="F59" t="s">
        <v>20</v>
      </c>
    </row>
    <row r="60" spans="1:6" x14ac:dyDescent="0.2">
      <c r="A60" s="3">
        <v>149</v>
      </c>
      <c r="B60" s="5">
        <v>120</v>
      </c>
      <c r="C60" t="s">
        <v>81</v>
      </c>
      <c r="D60" t="s">
        <v>6</v>
      </c>
      <c r="E60" t="s">
        <v>7</v>
      </c>
      <c r="F60" t="s">
        <v>20</v>
      </c>
    </row>
    <row r="61" spans="1:6" x14ac:dyDescent="0.2">
      <c r="A61" s="3">
        <v>150</v>
      </c>
      <c r="B61" s="5">
        <v>131</v>
      </c>
      <c r="C61" t="s">
        <v>88</v>
      </c>
      <c r="D61" t="s">
        <v>6</v>
      </c>
      <c r="E61" t="s">
        <v>7</v>
      </c>
      <c r="F61" t="s">
        <v>20</v>
      </c>
    </row>
    <row r="62" spans="1:6" x14ac:dyDescent="0.2">
      <c r="A62" s="3">
        <v>151</v>
      </c>
      <c r="B62" s="5">
        <v>122</v>
      </c>
      <c r="C62" t="s">
        <v>83</v>
      </c>
      <c r="D62" t="s">
        <v>6</v>
      </c>
      <c r="E62" t="s">
        <v>7</v>
      </c>
      <c r="F62" t="s">
        <v>20</v>
      </c>
    </row>
    <row r="63" spans="1:6" x14ac:dyDescent="0.2">
      <c r="A63" s="3">
        <v>152</v>
      </c>
      <c r="B63" s="5">
        <v>133</v>
      </c>
      <c r="C63" t="s">
        <v>90</v>
      </c>
      <c r="D63" t="s">
        <v>6</v>
      </c>
      <c r="E63" t="s">
        <v>7</v>
      </c>
      <c r="F63" t="s">
        <v>20</v>
      </c>
    </row>
    <row r="64" spans="1:6" x14ac:dyDescent="0.2">
      <c r="A64" s="3">
        <v>154</v>
      </c>
      <c r="B64" s="5">
        <v>137</v>
      </c>
      <c r="C64" t="s">
        <v>92</v>
      </c>
      <c r="D64" t="s">
        <v>6</v>
      </c>
      <c r="E64" t="s">
        <v>7</v>
      </c>
      <c r="F64" t="s">
        <v>20</v>
      </c>
    </row>
    <row r="65" spans="1:6" x14ac:dyDescent="0.2">
      <c r="A65" s="3">
        <v>155</v>
      </c>
      <c r="B65" s="5">
        <v>126</v>
      </c>
      <c r="C65" t="s">
        <v>85</v>
      </c>
      <c r="D65" t="s">
        <v>6</v>
      </c>
      <c r="E65" t="s">
        <v>7</v>
      </c>
      <c r="F65" t="s">
        <v>20</v>
      </c>
    </row>
    <row r="66" spans="1:6" x14ac:dyDescent="0.2">
      <c r="A66" s="3">
        <v>156</v>
      </c>
      <c r="B66" s="5">
        <v>139</v>
      </c>
      <c r="C66" t="s">
        <v>94</v>
      </c>
      <c r="D66" t="s">
        <v>6</v>
      </c>
      <c r="E66" t="s">
        <v>7</v>
      </c>
      <c r="F66" t="s">
        <v>20</v>
      </c>
    </row>
    <row r="67" spans="1:6" x14ac:dyDescent="0.2">
      <c r="A67" s="3">
        <v>157</v>
      </c>
      <c r="B67" s="5">
        <v>128</v>
      </c>
      <c r="C67" t="s">
        <v>87</v>
      </c>
      <c r="D67" t="s">
        <v>6</v>
      </c>
      <c r="E67" t="s">
        <v>7</v>
      </c>
      <c r="F67" t="s">
        <v>20</v>
      </c>
    </row>
    <row r="68" spans="1:6" x14ac:dyDescent="0.2">
      <c r="A68" s="3">
        <v>159</v>
      </c>
      <c r="B68" s="5">
        <v>132</v>
      </c>
      <c r="C68" t="s">
        <v>89</v>
      </c>
      <c r="D68" t="s">
        <v>6</v>
      </c>
      <c r="E68" t="s">
        <v>7</v>
      </c>
      <c r="F68" t="s">
        <v>20</v>
      </c>
    </row>
    <row r="69" spans="1:6" x14ac:dyDescent="0.2">
      <c r="A69" s="3">
        <v>160</v>
      </c>
      <c r="B69" s="5">
        <v>39</v>
      </c>
      <c r="C69" t="s">
        <v>19</v>
      </c>
      <c r="D69" t="s">
        <v>10</v>
      </c>
      <c r="E69" t="s">
        <v>7</v>
      </c>
      <c r="F69" t="s">
        <v>20</v>
      </c>
    </row>
    <row r="70" spans="1:6" x14ac:dyDescent="0.2">
      <c r="A70" s="3">
        <v>161</v>
      </c>
      <c r="B70" s="5">
        <v>134</v>
      </c>
      <c r="C70" t="s">
        <v>91</v>
      </c>
      <c r="D70" t="s">
        <v>6</v>
      </c>
      <c r="E70" t="s">
        <v>7</v>
      </c>
      <c r="F70" t="s">
        <v>20</v>
      </c>
    </row>
    <row r="71" spans="1:6" x14ac:dyDescent="0.2">
      <c r="A71" s="3">
        <v>163</v>
      </c>
      <c r="B71" s="5">
        <v>138</v>
      </c>
      <c r="C71" t="s">
        <v>93</v>
      </c>
      <c r="D71" t="s">
        <v>6</v>
      </c>
      <c r="E71" t="s">
        <v>7</v>
      </c>
      <c r="F71" t="s">
        <v>20</v>
      </c>
    </row>
    <row r="72" spans="1:6" x14ac:dyDescent="0.2">
      <c r="A72" s="3">
        <v>164</v>
      </c>
      <c r="B72" s="5">
        <v>143</v>
      </c>
      <c r="C72" t="s">
        <v>96</v>
      </c>
      <c r="D72" t="s">
        <v>6</v>
      </c>
      <c r="E72" t="s">
        <v>7</v>
      </c>
      <c r="F72" t="s">
        <v>20</v>
      </c>
    </row>
    <row r="73" spans="1:6" x14ac:dyDescent="0.2">
      <c r="A73" s="3">
        <v>165</v>
      </c>
      <c r="B73" s="5">
        <v>140</v>
      </c>
      <c r="C73" t="s">
        <v>95</v>
      </c>
      <c r="D73" t="s">
        <v>6</v>
      </c>
      <c r="E73" t="s">
        <v>7</v>
      </c>
      <c r="F73" t="s">
        <v>20</v>
      </c>
    </row>
    <row r="74" spans="1:6" x14ac:dyDescent="0.2">
      <c r="A74" s="3">
        <v>166</v>
      </c>
      <c r="B74" s="5">
        <v>145</v>
      </c>
      <c r="C74" t="s">
        <v>98</v>
      </c>
      <c r="D74" t="s">
        <v>6</v>
      </c>
      <c r="E74" t="s">
        <v>7</v>
      </c>
      <c r="F74" t="s">
        <v>20</v>
      </c>
    </row>
    <row r="75" spans="1:6" x14ac:dyDescent="0.2">
      <c r="A75" s="3">
        <v>167</v>
      </c>
      <c r="B75" s="5">
        <v>144</v>
      </c>
      <c r="C75" t="s">
        <v>97</v>
      </c>
      <c r="D75" t="s">
        <v>6</v>
      </c>
      <c r="E75" t="s">
        <v>7</v>
      </c>
      <c r="F75" t="s">
        <v>20</v>
      </c>
    </row>
    <row r="76" spans="1:6" x14ac:dyDescent="0.2">
      <c r="A76" s="3">
        <v>168</v>
      </c>
      <c r="B76" s="5">
        <v>149</v>
      </c>
      <c r="C76" t="s">
        <v>100</v>
      </c>
      <c r="D76" t="s">
        <v>6</v>
      </c>
      <c r="E76" t="s">
        <v>7</v>
      </c>
      <c r="F76" t="s">
        <v>20</v>
      </c>
    </row>
    <row r="77" spans="1:6" x14ac:dyDescent="0.2">
      <c r="A77" s="3">
        <v>169</v>
      </c>
      <c r="B77" s="5">
        <v>146</v>
      </c>
      <c r="C77" t="s">
        <v>99</v>
      </c>
      <c r="D77" t="s">
        <v>6</v>
      </c>
      <c r="E77" t="s">
        <v>7</v>
      </c>
      <c r="F77" t="s">
        <v>20</v>
      </c>
    </row>
    <row r="78" spans="1:6" x14ac:dyDescent="0.2">
      <c r="A78" s="3">
        <v>170</v>
      </c>
      <c r="B78" s="5">
        <v>151</v>
      </c>
      <c r="C78" t="s">
        <v>102</v>
      </c>
      <c r="D78" t="s">
        <v>6</v>
      </c>
      <c r="E78" t="s">
        <v>7</v>
      </c>
      <c r="F78" t="s">
        <v>20</v>
      </c>
    </row>
    <row r="79" spans="1:6" x14ac:dyDescent="0.2">
      <c r="A79" s="3">
        <v>171</v>
      </c>
      <c r="B79" s="5">
        <v>150</v>
      </c>
      <c r="C79" t="s">
        <v>101</v>
      </c>
      <c r="D79" t="s">
        <v>6</v>
      </c>
      <c r="E79" t="s">
        <v>7</v>
      </c>
      <c r="F79" t="s">
        <v>20</v>
      </c>
    </row>
    <row r="80" spans="1:6" x14ac:dyDescent="0.2">
      <c r="A80" s="3">
        <v>172</v>
      </c>
      <c r="B80" s="5">
        <v>156</v>
      </c>
      <c r="C80" t="s">
        <v>105</v>
      </c>
      <c r="D80" t="s">
        <v>22</v>
      </c>
      <c r="E80" t="s">
        <v>7</v>
      </c>
      <c r="F80" t="s">
        <v>65</v>
      </c>
    </row>
    <row r="81" spans="1:6" x14ac:dyDescent="0.2">
      <c r="A81" s="3">
        <v>173</v>
      </c>
      <c r="B81" s="5">
        <v>152</v>
      </c>
      <c r="C81" t="s">
        <v>103</v>
      </c>
      <c r="D81" t="s">
        <v>6</v>
      </c>
      <c r="E81" t="s">
        <v>7</v>
      </c>
      <c r="F81" t="s">
        <v>20</v>
      </c>
    </row>
    <row r="82" spans="1:6" x14ac:dyDescent="0.2">
      <c r="A82" s="3">
        <v>174</v>
      </c>
      <c r="B82" s="5">
        <v>158</v>
      </c>
      <c r="C82" t="s">
        <v>107</v>
      </c>
      <c r="D82" t="s">
        <v>22</v>
      </c>
      <c r="E82" t="s">
        <v>7</v>
      </c>
      <c r="F82" t="s">
        <v>65</v>
      </c>
    </row>
    <row r="83" spans="1:6" x14ac:dyDescent="0.2">
      <c r="A83" s="3">
        <v>177</v>
      </c>
      <c r="B83" s="5">
        <v>96</v>
      </c>
      <c r="C83" t="s">
        <v>64</v>
      </c>
      <c r="D83" t="s">
        <v>22</v>
      </c>
      <c r="E83" t="s">
        <v>7</v>
      </c>
      <c r="F83" t="s">
        <v>65</v>
      </c>
    </row>
    <row r="84" spans="1:6" x14ac:dyDescent="0.2">
      <c r="A84" s="3">
        <v>178</v>
      </c>
      <c r="B84" s="5">
        <v>155</v>
      </c>
      <c r="C84" t="s">
        <v>104</v>
      </c>
      <c r="D84" t="s">
        <v>10</v>
      </c>
      <c r="E84" t="s">
        <v>7</v>
      </c>
      <c r="F84" t="s">
        <v>65</v>
      </c>
    </row>
    <row r="85" spans="1:6" x14ac:dyDescent="0.2">
      <c r="A85" s="3">
        <v>179</v>
      </c>
      <c r="B85" s="5">
        <v>98</v>
      </c>
      <c r="C85" t="s">
        <v>67</v>
      </c>
      <c r="D85" t="s">
        <v>22</v>
      </c>
      <c r="E85" t="s">
        <v>7</v>
      </c>
      <c r="F85" t="s">
        <v>65</v>
      </c>
    </row>
    <row r="86" spans="1:6" x14ac:dyDescent="0.2">
      <c r="A86" s="3">
        <v>180</v>
      </c>
      <c r="B86" s="5">
        <v>157</v>
      </c>
      <c r="C86" t="s">
        <v>106</v>
      </c>
      <c r="D86" t="s">
        <v>10</v>
      </c>
      <c r="E86" t="s">
        <v>7</v>
      </c>
      <c r="F86" t="s">
        <v>65</v>
      </c>
    </row>
    <row r="87" spans="1:6" x14ac:dyDescent="0.2">
      <c r="A87" s="3" t="s">
        <v>4</v>
      </c>
      <c r="B87" s="5">
        <v>1</v>
      </c>
      <c r="C87" t="s">
        <v>3</v>
      </c>
      <c r="D87" t="s">
        <v>4</v>
      </c>
    </row>
    <row r="88" spans="1:6" x14ac:dyDescent="0.2">
      <c r="A88" s="3" t="s">
        <v>4</v>
      </c>
      <c r="B88" s="5">
        <v>2</v>
      </c>
      <c r="C88" t="s">
        <v>3</v>
      </c>
      <c r="D88" t="s">
        <v>4</v>
      </c>
    </row>
    <row r="89" spans="1:6" x14ac:dyDescent="0.2">
      <c r="A89" s="3" t="s">
        <v>4</v>
      </c>
      <c r="B89" s="5">
        <v>3</v>
      </c>
      <c r="C89" t="s">
        <v>3</v>
      </c>
      <c r="D89" t="s">
        <v>4</v>
      </c>
    </row>
    <row r="90" spans="1:6" x14ac:dyDescent="0.2">
      <c r="A90" s="3" t="s">
        <v>4</v>
      </c>
      <c r="B90" s="5">
        <v>4</v>
      </c>
      <c r="C90" t="s">
        <v>3</v>
      </c>
      <c r="D90" t="s">
        <v>4</v>
      </c>
    </row>
    <row r="91" spans="1:6" x14ac:dyDescent="0.2">
      <c r="A91" s="3" t="s">
        <v>4</v>
      </c>
      <c r="B91" s="5">
        <v>5</v>
      </c>
      <c r="C91" t="s">
        <v>3</v>
      </c>
      <c r="D91" t="s">
        <v>4</v>
      </c>
    </row>
    <row r="92" spans="1:6" x14ac:dyDescent="0.2">
      <c r="A92" s="3" t="s">
        <v>4</v>
      </c>
      <c r="B92" s="5">
        <v>6</v>
      </c>
      <c r="C92" t="s">
        <v>3</v>
      </c>
      <c r="D92" t="s">
        <v>4</v>
      </c>
    </row>
    <row r="93" spans="1:6" x14ac:dyDescent="0.2">
      <c r="A93" s="3" t="s">
        <v>4</v>
      </c>
      <c r="B93" s="5">
        <v>7</v>
      </c>
      <c r="C93" t="s">
        <v>3</v>
      </c>
      <c r="D93" t="s">
        <v>4</v>
      </c>
    </row>
    <row r="94" spans="1:6" x14ac:dyDescent="0.2">
      <c r="A94" s="3" t="s">
        <v>4</v>
      </c>
      <c r="B94" s="5">
        <v>8</v>
      </c>
      <c r="C94" t="s">
        <v>3</v>
      </c>
      <c r="D94" t="s">
        <v>4</v>
      </c>
    </row>
    <row r="95" spans="1:6" x14ac:dyDescent="0.2">
      <c r="A95" s="3" t="s">
        <v>4</v>
      </c>
      <c r="B95" s="5">
        <v>9</v>
      </c>
      <c r="C95" t="s">
        <v>3</v>
      </c>
      <c r="D95" t="s">
        <v>4</v>
      </c>
    </row>
    <row r="96" spans="1:6" x14ac:dyDescent="0.2">
      <c r="A96" s="3" t="s">
        <v>4</v>
      </c>
      <c r="B96" s="5">
        <v>10</v>
      </c>
      <c r="C96" t="s">
        <v>3</v>
      </c>
      <c r="D96" t="s">
        <v>4</v>
      </c>
    </row>
    <row r="97" spans="1:4" x14ac:dyDescent="0.2">
      <c r="A97" s="3" t="s">
        <v>4</v>
      </c>
      <c r="B97" s="5">
        <v>11</v>
      </c>
      <c r="C97" t="s">
        <v>3</v>
      </c>
      <c r="D97" t="s">
        <v>4</v>
      </c>
    </row>
    <row r="98" spans="1:4" x14ac:dyDescent="0.2">
      <c r="A98" s="3" t="s">
        <v>4</v>
      </c>
      <c r="B98" s="5">
        <v>12</v>
      </c>
      <c r="C98" t="s">
        <v>3</v>
      </c>
      <c r="D98" t="s">
        <v>4</v>
      </c>
    </row>
    <row r="99" spans="1:4" x14ac:dyDescent="0.2">
      <c r="A99" s="3" t="s">
        <v>4</v>
      </c>
      <c r="B99" s="5">
        <v>13</v>
      </c>
      <c r="C99" t="s">
        <v>3</v>
      </c>
      <c r="D99" t="s">
        <v>4</v>
      </c>
    </row>
    <row r="100" spans="1:4" x14ac:dyDescent="0.2">
      <c r="A100" s="3" t="s">
        <v>4</v>
      </c>
      <c r="B100" s="5">
        <v>14</v>
      </c>
      <c r="C100" t="s">
        <v>3</v>
      </c>
      <c r="D100" t="s">
        <v>4</v>
      </c>
    </row>
    <row r="101" spans="1:4" x14ac:dyDescent="0.2">
      <c r="A101" s="3" t="s">
        <v>4</v>
      </c>
      <c r="B101" s="5">
        <v>15</v>
      </c>
      <c r="C101" t="s">
        <v>3</v>
      </c>
      <c r="D101" t="s">
        <v>4</v>
      </c>
    </row>
    <row r="102" spans="1:4" x14ac:dyDescent="0.2">
      <c r="A102" s="3" t="s">
        <v>4</v>
      </c>
      <c r="B102" s="5">
        <v>16</v>
      </c>
      <c r="C102" t="s">
        <v>3</v>
      </c>
      <c r="D102" t="s">
        <v>4</v>
      </c>
    </row>
    <row r="103" spans="1:4" x14ac:dyDescent="0.2">
      <c r="A103" s="3" t="s">
        <v>4</v>
      </c>
      <c r="B103" s="5">
        <v>17</v>
      </c>
      <c r="C103" t="s">
        <v>3</v>
      </c>
      <c r="D103" t="s">
        <v>4</v>
      </c>
    </row>
    <row r="104" spans="1:4" x14ac:dyDescent="0.2">
      <c r="A104" s="3" t="s">
        <v>4</v>
      </c>
      <c r="B104" s="5">
        <v>18</v>
      </c>
      <c r="C104" t="s">
        <v>3</v>
      </c>
      <c r="D104" t="s">
        <v>4</v>
      </c>
    </row>
    <row r="105" spans="1:4" x14ac:dyDescent="0.2">
      <c r="A105" s="3" t="s">
        <v>4</v>
      </c>
      <c r="B105" s="5">
        <v>19</v>
      </c>
      <c r="C105" t="s">
        <v>3</v>
      </c>
      <c r="D105" t="s">
        <v>4</v>
      </c>
    </row>
    <row r="106" spans="1:4" x14ac:dyDescent="0.2">
      <c r="A106" s="3" t="s">
        <v>4</v>
      </c>
      <c r="B106" s="5">
        <v>20</v>
      </c>
      <c r="C106" t="s">
        <v>3</v>
      </c>
      <c r="D106" t="s">
        <v>4</v>
      </c>
    </row>
    <row r="107" spans="1:4" x14ac:dyDescent="0.2">
      <c r="A107" s="3" t="s">
        <v>4</v>
      </c>
      <c r="B107" s="5">
        <v>21</v>
      </c>
      <c r="C107" t="s">
        <v>3</v>
      </c>
      <c r="D107" t="s">
        <v>4</v>
      </c>
    </row>
    <row r="108" spans="1:4" x14ac:dyDescent="0.2">
      <c r="A108" s="3" t="s">
        <v>4</v>
      </c>
      <c r="B108" s="5">
        <v>22</v>
      </c>
      <c r="C108" t="s">
        <v>3</v>
      </c>
      <c r="D108" t="s">
        <v>4</v>
      </c>
    </row>
    <row r="109" spans="1:4" x14ac:dyDescent="0.2">
      <c r="A109" s="3" t="s">
        <v>4</v>
      </c>
      <c r="B109" s="5">
        <v>23</v>
      </c>
      <c r="C109" t="s">
        <v>3</v>
      </c>
      <c r="D109" t="s">
        <v>4</v>
      </c>
    </row>
    <row r="110" spans="1:4" x14ac:dyDescent="0.2">
      <c r="A110" s="3" t="s">
        <v>4</v>
      </c>
      <c r="B110" s="5">
        <v>24</v>
      </c>
      <c r="C110" t="s">
        <v>3</v>
      </c>
      <c r="D110" t="s">
        <v>4</v>
      </c>
    </row>
    <row r="111" spans="1:4" x14ac:dyDescent="0.2">
      <c r="A111" s="3" t="s">
        <v>4</v>
      </c>
      <c r="B111" s="5">
        <v>25</v>
      </c>
      <c r="C111" t="s">
        <v>3</v>
      </c>
      <c r="D111" t="s">
        <v>4</v>
      </c>
    </row>
    <row r="112" spans="1:4" x14ac:dyDescent="0.2">
      <c r="A112" s="3" t="s">
        <v>4</v>
      </c>
      <c r="B112" s="5">
        <v>26</v>
      </c>
      <c r="C112" t="s">
        <v>3</v>
      </c>
      <c r="D112" t="s">
        <v>4</v>
      </c>
    </row>
    <row r="113" spans="1:6" x14ac:dyDescent="0.2">
      <c r="A113" s="3" t="s">
        <v>4</v>
      </c>
      <c r="B113" s="5">
        <v>27</v>
      </c>
      <c r="C113" t="s">
        <v>3</v>
      </c>
      <c r="D113" t="s">
        <v>4</v>
      </c>
    </row>
    <row r="114" spans="1:6" x14ac:dyDescent="0.2">
      <c r="A114" s="3" t="s">
        <v>4</v>
      </c>
      <c r="B114" s="5">
        <v>28</v>
      </c>
      <c r="C114" t="s">
        <v>3</v>
      </c>
      <c r="D114" t="s">
        <v>4</v>
      </c>
    </row>
    <row r="115" spans="1:6" x14ac:dyDescent="0.2">
      <c r="A115" s="3" t="s">
        <v>4</v>
      </c>
      <c r="B115" s="5">
        <v>29</v>
      </c>
      <c r="C115" t="s">
        <v>3</v>
      </c>
      <c r="D115" t="s">
        <v>4</v>
      </c>
    </row>
    <row r="116" spans="1:6" x14ac:dyDescent="0.2">
      <c r="A116" s="3" t="s">
        <v>4</v>
      </c>
      <c r="B116" s="5">
        <v>30</v>
      </c>
      <c r="C116" t="s">
        <v>3</v>
      </c>
      <c r="D116" t="s">
        <v>4</v>
      </c>
    </row>
    <row r="117" spans="1:6" x14ac:dyDescent="0.2">
      <c r="A117" s="3" t="s">
        <v>4</v>
      </c>
      <c r="B117" s="5">
        <v>31</v>
      </c>
      <c r="C117" t="s">
        <v>3</v>
      </c>
      <c r="D117" t="s">
        <v>4</v>
      </c>
    </row>
    <row r="118" spans="1:6" x14ac:dyDescent="0.2">
      <c r="A118" s="3" t="s">
        <v>4</v>
      </c>
      <c r="B118" s="5">
        <v>32</v>
      </c>
      <c r="C118" t="s">
        <v>3</v>
      </c>
      <c r="D118" t="s">
        <v>4</v>
      </c>
    </row>
    <row r="119" spans="1:6" x14ac:dyDescent="0.2">
      <c r="A119" s="3" t="s">
        <v>4</v>
      </c>
      <c r="B119" s="5">
        <v>35</v>
      </c>
      <c r="C119" t="s">
        <v>11</v>
      </c>
      <c r="D119" t="s">
        <v>4</v>
      </c>
      <c r="E119" t="s">
        <v>12</v>
      </c>
    </row>
    <row r="120" spans="1:6" x14ac:dyDescent="0.2">
      <c r="A120" s="3" t="s">
        <v>4</v>
      </c>
      <c r="B120" s="5">
        <v>36</v>
      </c>
      <c r="C120" t="s">
        <v>13</v>
      </c>
      <c r="D120" t="s">
        <v>4</v>
      </c>
      <c r="E120" t="s">
        <v>14</v>
      </c>
    </row>
    <row r="121" spans="1:6" x14ac:dyDescent="0.2">
      <c r="A121" s="3" t="s">
        <v>4</v>
      </c>
      <c r="B121" s="5">
        <v>37</v>
      </c>
      <c r="C121" t="s">
        <v>15</v>
      </c>
      <c r="D121" t="s">
        <v>4</v>
      </c>
      <c r="E121" t="s">
        <v>16</v>
      </c>
    </row>
    <row r="122" spans="1:6" x14ac:dyDescent="0.2">
      <c r="A122" s="3" t="s">
        <v>4</v>
      </c>
      <c r="B122" s="5">
        <v>38</v>
      </c>
      <c r="C122" t="s">
        <v>17</v>
      </c>
      <c r="D122" t="s">
        <v>4</v>
      </c>
      <c r="E122" t="s">
        <v>18</v>
      </c>
    </row>
    <row r="123" spans="1:6" x14ac:dyDescent="0.2">
      <c r="A123" s="3" t="s">
        <v>4</v>
      </c>
      <c r="B123" s="5">
        <v>45</v>
      </c>
      <c r="C123" t="s">
        <v>27</v>
      </c>
      <c r="D123" t="s">
        <v>28</v>
      </c>
      <c r="E123" t="s">
        <v>29</v>
      </c>
      <c r="F123" t="s">
        <v>111</v>
      </c>
    </row>
    <row r="124" spans="1:6" x14ac:dyDescent="0.2">
      <c r="A124" s="3" t="s">
        <v>4</v>
      </c>
      <c r="B124" s="5">
        <v>46</v>
      </c>
      <c r="C124" t="s">
        <v>30</v>
      </c>
      <c r="D124" t="s">
        <v>28</v>
      </c>
      <c r="E124" t="s">
        <v>29</v>
      </c>
      <c r="F124" t="s">
        <v>112</v>
      </c>
    </row>
    <row r="125" spans="1:6" x14ac:dyDescent="0.2">
      <c r="A125" s="3" t="s">
        <v>4</v>
      </c>
      <c r="B125" s="5">
        <v>51</v>
      </c>
      <c r="C125" t="s">
        <v>27</v>
      </c>
      <c r="D125" t="s">
        <v>28</v>
      </c>
      <c r="E125" t="s">
        <v>29</v>
      </c>
      <c r="F125" t="s">
        <v>111</v>
      </c>
    </row>
    <row r="126" spans="1:6" x14ac:dyDescent="0.2">
      <c r="A126" s="3" t="s">
        <v>4</v>
      </c>
      <c r="B126" s="5">
        <v>52</v>
      </c>
      <c r="C126" t="s">
        <v>30</v>
      </c>
      <c r="D126" t="s">
        <v>28</v>
      </c>
      <c r="E126" t="s">
        <v>29</v>
      </c>
      <c r="F126" t="s">
        <v>112</v>
      </c>
    </row>
    <row r="127" spans="1:6" x14ac:dyDescent="0.2">
      <c r="A127" s="3" t="s">
        <v>4</v>
      </c>
      <c r="B127" s="5">
        <v>57</v>
      </c>
      <c r="C127" t="s">
        <v>27</v>
      </c>
      <c r="D127" t="s">
        <v>28</v>
      </c>
      <c r="E127" t="s">
        <v>29</v>
      </c>
      <c r="F127" t="s">
        <v>111</v>
      </c>
    </row>
    <row r="128" spans="1:6" x14ac:dyDescent="0.2">
      <c r="A128" s="3" t="s">
        <v>4</v>
      </c>
      <c r="B128" s="5">
        <v>58</v>
      </c>
      <c r="C128" t="s">
        <v>30</v>
      </c>
      <c r="D128" t="s">
        <v>28</v>
      </c>
      <c r="E128" t="s">
        <v>29</v>
      </c>
      <c r="F128" t="s">
        <v>112</v>
      </c>
    </row>
    <row r="129" spans="1:6" x14ac:dyDescent="0.2">
      <c r="A129" s="3" t="s">
        <v>4</v>
      </c>
      <c r="B129" s="5">
        <v>63</v>
      </c>
      <c r="C129" t="s">
        <v>27</v>
      </c>
      <c r="D129" t="s">
        <v>28</v>
      </c>
      <c r="E129" t="s">
        <v>29</v>
      </c>
      <c r="F129" t="s">
        <v>111</v>
      </c>
    </row>
    <row r="130" spans="1:6" x14ac:dyDescent="0.2">
      <c r="A130" s="3" t="s">
        <v>4</v>
      </c>
      <c r="B130" s="5">
        <v>64</v>
      </c>
      <c r="C130" t="s">
        <v>30</v>
      </c>
      <c r="D130" t="s">
        <v>28</v>
      </c>
      <c r="E130" t="s">
        <v>29</v>
      </c>
      <c r="F130" t="s">
        <v>112</v>
      </c>
    </row>
    <row r="131" spans="1:6" x14ac:dyDescent="0.2">
      <c r="A131" s="3" t="s">
        <v>4</v>
      </c>
      <c r="B131" s="5">
        <v>69</v>
      </c>
      <c r="C131" t="s">
        <v>27</v>
      </c>
      <c r="D131" t="s">
        <v>28</v>
      </c>
      <c r="E131" t="s">
        <v>29</v>
      </c>
      <c r="F131" t="s">
        <v>111</v>
      </c>
    </row>
    <row r="132" spans="1:6" x14ac:dyDescent="0.2">
      <c r="A132" s="3" t="s">
        <v>4</v>
      </c>
      <c r="B132" s="5">
        <v>70</v>
      </c>
      <c r="C132" t="s">
        <v>30</v>
      </c>
      <c r="D132" t="s">
        <v>28</v>
      </c>
      <c r="E132" t="s">
        <v>29</v>
      </c>
      <c r="F132" t="s">
        <v>112</v>
      </c>
    </row>
    <row r="133" spans="1:6" x14ac:dyDescent="0.2">
      <c r="A133" s="3" t="s">
        <v>4</v>
      </c>
      <c r="B133" s="5">
        <v>75</v>
      </c>
      <c r="C133" t="s">
        <v>27</v>
      </c>
      <c r="D133" t="s">
        <v>28</v>
      </c>
      <c r="E133" t="s">
        <v>29</v>
      </c>
      <c r="F133" t="s">
        <v>111</v>
      </c>
    </row>
    <row r="134" spans="1:6" x14ac:dyDescent="0.2">
      <c r="A134" s="3" t="s">
        <v>4</v>
      </c>
      <c r="B134" s="5">
        <v>76</v>
      </c>
      <c r="C134" t="s">
        <v>30</v>
      </c>
      <c r="D134" t="s">
        <v>28</v>
      </c>
      <c r="E134" t="s">
        <v>29</v>
      </c>
      <c r="F134" t="s">
        <v>112</v>
      </c>
    </row>
    <row r="135" spans="1:6" x14ac:dyDescent="0.2">
      <c r="A135" s="3" t="s">
        <v>4</v>
      </c>
      <c r="B135" s="5">
        <v>81</v>
      </c>
      <c r="C135" t="s">
        <v>27</v>
      </c>
      <c r="D135" t="s">
        <v>28</v>
      </c>
      <c r="E135" t="s">
        <v>29</v>
      </c>
      <c r="F135" t="s">
        <v>111</v>
      </c>
    </row>
    <row r="136" spans="1:6" x14ac:dyDescent="0.2">
      <c r="A136" s="3" t="s">
        <v>4</v>
      </c>
      <c r="B136" s="5">
        <v>82</v>
      </c>
      <c r="C136" t="s">
        <v>30</v>
      </c>
      <c r="D136" t="s">
        <v>28</v>
      </c>
      <c r="E136" t="s">
        <v>29</v>
      </c>
      <c r="F136" t="s">
        <v>112</v>
      </c>
    </row>
    <row r="137" spans="1:6" x14ac:dyDescent="0.2">
      <c r="A137" s="3" t="s">
        <v>4</v>
      </c>
      <c r="B137" s="5">
        <v>87</v>
      </c>
      <c r="C137" t="s">
        <v>27</v>
      </c>
      <c r="D137" t="s">
        <v>28</v>
      </c>
      <c r="E137" t="s">
        <v>29</v>
      </c>
      <c r="F137" t="s">
        <v>111</v>
      </c>
    </row>
    <row r="138" spans="1:6" x14ac:dyDescent="0.2">
      <c r="A138" s="3" t="s">
        <v>4</v>
      </c>
      <c r="B138" s="5">
        <v>88</v>
      </c>
      <c r="C138" t="s">
        <v>30</v>
      </c>
      <c r="D138" t="s">
        <v>28</v>
      </c>
      <c r="E138" t="s">
        <v>29</v>
      </c>
      <c r="F138" t="s">
        <v>112</v>
      </c>
    </row>
    <row r="139" spans="1:6" x14ac:dyDescent="0.2">
      <c r="A139" s="3" t="s">
        <v>4</v>
      </c>
      <c r="B139" s="5">
        <v>93</v>
      </c>
      <c r="C139" t="s">
        <v>27</v>
      </c>
      <c r="D139" t="s">
        <v>28</v>
      </c>
      <c r="E139" t="s">
        <v>29</v>
      </c>
      <c r="F139" t="s">
        <v>111</v>
      </c>
    </row>
    <row r="140" spans="1:6" x14ac:dyDescent="0.2">
      <c r="A140" s="3" t="s">
        <v>4</v>
      </c>
      <c r="B140" s="5">
        <v>94</v>
      </c>
      <c r="C140" t="s">
        <v>30</v>
      </c>
      <c r="D140" t="s">
        <v>28</v>
      </c>
      <c r="E140" t="s">
        <v>29</v>
      </c>
      <c r="F140" t="s">
        <v>112</v>
      </c>
    </row>
    <row r="141" spans="1:6" x14ac:dyDescent="0.2">
      <c r="A141" s="3" t="s">
        <v>4</v>
      </c>
      <c r="B141" s="5">
        <v>99</v>
      </c>
      <c r="C141" t="s">
        <v>27</v>
      </c>
      <c r="D141" t="s">
        <v>28</v>
      </c>
      <c r="E141" t="s">
        <v>29</v>
      </c>
      <c r="F141" t="s">
        <v>111</v>
      </c>
    </row>
    <row r="142" spans="1:6" x14ac:dyDescent="0.2">
      <c r="A142" s="3" t="s">
        <v>4</v>
      </c>
      <c r="B142" s="5">
        <v>100</v>
      </c>
      <c r="C142" t="s">
        <v>30</v>
      </c>
      <c r="D142" t="s">
        <v>28</v>
      </c>
      <c r="E142" t="s">
        <v>29</v>
      </c>
      <c r="F142" t="s">
        <v>112</v>
      </c>
    </row>
    <row r="143" spans="1:6" x14ac:dyDescent="0.2">
      <c r="A143" s="3" t="s">
        <v>4</v>
      </c>
      <c r="B143" s="5">
        <v>105</v>
      </c>
      <c r="C143" t="s">
        <v>27</v>
      </c>
      <c r="D143" t="s">
        <v>28</v>
      </c>
      <c r="E143" t="s">
        <v>29</v>
      </c>
      <c r="F143" t="s">
        <v>111</v>
      </c>
    </row>
    <row r="144" spans="1:6" x14ac:dyDescent="0.2">
      <c r="A144" s="3" t="s">
        <v>4</v>
      </c>
      <c r="B144" s="5">
        <v>106</v>
      </c>
      <c r="C144" t="s">
        <v>30</v>
      </c>
      <c r="D144" t="s">
        <v>28</v>
      </c>
      <c r="E144" t="s">
        <v>29</v>
      </c>
      <c r="F144" t="s">
        <v>112</v>
      </c>
    </row>
    <row r="145" spans="1:6" x14ac:dyDescent="0.2">
      <c r="A145" s="3" t="s">
        <v>4</v>
      </c>
      <c r="B145" s="5">
        <v>111</v>
      </c>
      <c r="C145" t="s">
        <v>27</v>
      </c>
      <c r="D145" t="s">
        <v>28</v>
      </c>
      <c r="E145" t="s">
        <v>29</v>
      </c>
      <c r="F145" t="s">
        <v>111</v>
      </c>
    </row>
    <row r="146" spans="1:6" x14ac:dyDescent="0.2">
      <c r="A146" s="3" t="s">
        <v>4</v>
      </c>
      <c r="B146" s="5">
        <v>112</v>
      </c>
      <c r="C146" t="s">
        <v>30</v>
      </c>
      <c r="D146" t="s">
        <v>28</v>
      </c>
      <c r="E146" t="s">
        <v>29</v>
      </c>
      <c r="F146" t="s">
        <v>112</v>
      </c>
    </row>
    <row r="147" spans="1:6" x14ac:dyDescent="0.2">
      <c r="A147" s="3" t="s">
        <v>4</v>
      </c>
      <c r="B147" s="5">
        <v>117</v>
      </c>
      <c r="C147" t="s">
        <v>27</v>
      </c>
      <c r="D147" t="s">
        <v>28</v>
      </c>
      <c r="E147" t="s">
        <v>29</v>
      </c>
      <c r="F147" t="s">
        <v>111</v>
      </c>
    </row>
    <row r="148" spans="1:6" x14ac:dyDescent="0.2">
      <c r="A148" s="3" t="s">
        <v>4</v>
      </c>
      <c r="B148" s="5">
        <v>118</v>
      </c>
      <c r="C148" t="s">
        <v>30</v>
      </c>
      <c r="D148" t="s">
        <v>28</v>
      </c>
      <c r="E148" t="s">
        <v>29</v>
      </c>
      <c r="F148" t="s">
        <v>112</v>
      </c>
    </row>
    <row r="149" spans="1:6" x14ac:dyDescent="0.2">
      <c r="A149" s="3" t="s">
        <v>4</v>
      </c>
      <c r="B149" s="5">
        <v>123</v>
      </c>
      <c r="C149" t="s">
        <v>27</v>
      </c>
      <c r="D149" t="s">
        <v>28</v>
      </c>
      <c r="E149" t="s">
        <v>29</v>
      </c>
      <c r="F149" t="s">
        <v>111</v>
      </c>
    </row>
    <row r="150" spans="1:6" x14ac:dyDescent="0.2">
      <c r="A150" s="3" t="s">
        <v>4</v>
      </c>
      <c r="B150" s="5">
        <v>124</v>
      </c>
      <c r="C150" t="s">
        <v>30</v>
      </c>
      <c r="D150" t="s">
        <v>28</v>
      </c>
      <c r="E150" t="s">
        <v>29</v>
      </c>
      <c r="F150" t="s">
        <v>112</v>
      </c>
    </row>
    <row r="151" spans="1:6" x14ac:dyDescent="0.2">
      <c r="A151" s="3" t="s">
        <v>4</v>
      </c>
      <c r="B151" s="5">
        <v>129</v>
      </c>
      <c r="C151" t="s">
        <v>27</v>
      </c>
      <c r="D151" t="s">
        <v>28</v>
      </c>
      <c r="E151" t="s">
        <v>29</v>
      </c>
      <c r="F151" t="s">
        <v>111</v>
      </c>
    </row>
    <row r="152" spans="1:6" x14ac:dyDescent="0.2">
      <c r="A152" s="3" t="s">
        <v>4</v>
      </c>
      <c r="B152" s="5">
        <v>130</v>
      </c>
      <c r="C152" t="s">
        <v>30</v>
      </c>
      <c r="D152" t="s">
        <v>28</v>
      </c>
      <c r="E152" t="s">
        <v>29</v>
      </c>
      <c r="F152" t="s">
        <v>112</v>
      </c>
    </row>
    <row r="153" spans="1:6" x14ac:dyDescent="0.2">
      <c r="A153" s="3" t="s">
        <v>4</v>
      </c>
      <c r="B153" s="5">
        <v>135</v>
      </c>
      <c r="C153" t="s">
        <v>27</v>
      </c>
      <c r="D153" t="s">
        <v>28</v>
      </c>
      <c r="E153" t="s">
        <v>29</v>
      </c>
      <c r="F153" t="s">
        <v>111</v>
      </c>
    </row>
    <row r="154" spans="1:6" x14ac:dyDescent="0.2">
      <c r="A154" s="3" t="s">
        <v>4</v>
      </c>
      <c r="B154" s="5">
        <v>136</v>
      </c>
      <c r="C154" t="s">
        <v>30</v>
      </c>
      <c r="D154" t="s">
        <v>28</v>
      </c>
      <c r="E154" t="s">
        <v>29</v>
      </c>
      <c r="F154" t="s">
        <v>112</v>
      </c>
    </row>
    <row r="155" spans="1:6" x14ac:dyDescent="0.2">
      <c r="A155" s="3" t="s">
        <v>4</v>
      </c>
      <c r="B155" s="5">
        <v>141</v>
      </c>
      <c r="C155" t="s">
        <v>27</v>
      </c>
      <c r="D155" t="s">
        <v>28</v>
      </c>
      <c r="E155" t="s">
        <v>29</v>
      </c>
      <c r="F155" t="s">
        <v>111</v>
      </c>
    </row>
    <row r="156" spans="1:6" x14ac:dyDescent="0.2">
      <c r="A156" s="3" t="s">
        <v>4</v>
      </c>
      <c r="B156" s="5">
        <v>142</v>
      </c>
      <c r="C156" t="s">
        <v>30</v>
      </c>
      <c r="D156" t="s">
        <v>28</v>
      </c>
      <c r="E156" t="s">
        <v>29</v>
      </c>
      <c r="F156" t="s">
        <v>112</v>
      </c>
    </row>
    <row r="157" spans="1:6" x14ac:dyDescent="0.2">
      <c r="A157" s="3" t="s">
        <v>4</v>
      </c>
      <c r="B157" s="5">
        <v>147</v>
      </c>
      <c r="C157" t="s">
        <v>27</v>
      </c>
      <c r="D157" t="s">
        <v>28</v>
      </c>
      <c r="E157" t="s">
        <v>29</v>
      </c>
      <c r="F157" t="s">
        <v>111</v>
      </c>
    </row>
    <row r="158" spans="1:6" x14ac:dyDescent="0.2">
      <c r="A158" s="3" t="s">
        <v>4</v>
      </c>
      <c r="B158" s="5">
        <v>148</v>
      </c>
      <c r="C158" t="s">
        <v>30</v>
      </c>
      <c r="D158" t="s">
        <v>28</v>
      </c>
      <c r="E158" t="s">
        <v>29</v>
      </c>
      <c r="F158" t="s">
        <v>112</v>
      </c>
    </row>
    <row r="159" spans="1:6" x14ac:dyDescent="0.2">
      <c r="A159" s="3" t="s">
        <v>4</v>
      </c>
      <c r="B159" s="5">
        <v>153</v>
      </c>
      <c r="C159" t="s">
        <v>27</v>
      </c>
      <c r="D159" t="s">
        <v>28</v>
      </c>
      <c r="E159" t="s">
        <v>29</v>
      </c>
      <c r="F159" t="s">
        <v>111</v>
      </c>
    </row>
    <row r="160" spans="1:6" x14ac:dyDescent="0.2">
      <c r="A160" s="3" t="s">
        <v>4</v>
      </c>
      <c r="B160" s="5">
        <v>154</v>
      </c>
      <c r="C160" t="s">
        <v>30</v>
      </c>
      <c r="D160" t="s">
        <v>28</v>
      </c>
      <c r="E160" t="s">
        <v>29</v>
      </c>
      <c r="F160" t="s">
        <v>112</v>
      </c>
    </row>
    <row r="161" spans="1:6" x14ac:dyDescent="0.2">
      <c r="A161" s="3" t="s">
        <v>4</v>
      </c>
      <c r="B161" s="5">
        <v>159</v>
      </c>
      <c r="C161" t="s">
        <v>27</v>
      </c>
      <c r="D161" t="s">
        <v>28</v>
      </c>
      <c r="E161" t="s">
        <v>29</v>
      </c>
      <c r="F161" t="s">
        <v>111</v>
      </c>
    </row>
    <row r="162" spans="1:6" x14ac:dyDescent="0.2">
      <c r="A162" s="3" t="s">
        <v>4</v>
      </c>
      <c r="B162" s="5">
        <v>161</v>
      </c>
      <c r="C162" t="s">
        <v>109</v>
      </c>
      <c r="D162" t="s">
        <v>28</v>
      </c>
    </row>
    <row r="163" spans="1:6" x14ac:dyDescent="0.2">
      <c r="A163" s="3" t="s">
        <v>4</v>
      </c>
      <c r="B163" s="5">
        <v>162</v>
      </c>
      <c r="C163" t="s">
        <v>109</v>
      </c>
      <c r="D163" t="s">
        <v>28</v>
      </c>
    </row>
    <row r="164" spans="1:6" x14ac:dyDescent="0.2">
      <c r="A164" s="3" t="s">
        <v>4</v>
      </c>
      <c r="B164" s="5">
        <v>163</v>
      </c>
      <c r="C164" t="s">
        <v>109</v>
      </c>
      <c r="D164" t="s">
        <v>28</v>
      </c>
    </row>
    <row r="165" spans="1:6" x14ac:dyDescent="0.2">
      <c r="A165" s="3" t="s">
        <v>4</v>
      </c>
      <c r="B165" s="5">
        <v>164</v>
      </c>
      <c r="C165" t="s">
        <v>109</v>
      </c>
      <c r="D165" t="s">
        <v>28</v>
      </c>
    </row>
    <row r="166" spans="1:6" x14ac:dyDescent="0.2">
      <c r="A166" s="3" t="s">
        <v>4</v>
      </c>
      <c r="B166" s="5">
        <v>165</v>
      </c>
      <c r="C166" t="s">
        <v>109</v>
      </c>
      <c r="D166" t="s">
        <v>28</v>
      </c>
    </row>
    <row r="167" spans="1:6" x14ac:dyDescent="0.2">
      <c r="A167" s="3" t="s">
        <v>4</v>
      </c>
      <c r="B167" s="5">
        <v>166</v>
      </c>
      <c r="C167" t="s">
        <v>109</v>
      </c>
      <c r="D167" t="s">
        <v>28</v>
      </c>
    </row>
    <row r="168" spans="1:6" x14ac:dyDescent="0.2">
      <c r="A168" s="3" t="s">
        <v>4</v>
      </c>
      <c r="B168" s="5">
        <v>167</v>
      </c>
      <c r="C168" t="s">
        <v>109</v>
      </c>
      <c r="D168" t="s">
        <v>28</v>
      </c>
    </row>
    <row r="169" spans="1:6" x14ac:dyDescent="0.2">
      <c r="A169" s="3" t="s">
        <v>4</v>
      </c>
      <c r="B169" s="5">
        <v>168</v>
      </c>
      <c r="C169" t="s">
        <v>109</v>
      </c>
      <c r="D169" t="s">
        <v>28</v>
      </c>
    </row>
    <row r="170" spans="1:6" x14ac:dyDescent="0.2">
      <c r="A170" s="3" t="s">
        <v>4</v>
      </c>
      <c r="B170" s="5">
        <v>169</v>
      </c>
      <c r="C170" t="s">
        <v>109</v>
      </c>
      <c r="D170" t="s">
        <v>28</v>
      </c>
    </row>
    <row r="171" spans="1:6" x14ac:dyDescent="0.2">
      <c r="A171" s="3" t="s">
        <v>4</v>
      </c>
      <c r="B171" s="5">
        <v>170</v>
      </c>
      <c r="C171" t="s">
        <v>109</v>
      </c>
      <c r="D171" t="s">
        <v>28</v>
      </c>
    </row>
    <row r="172" spans="1:6" x14ac:dyDescent="0.2">
      <c r="A172" s="3" t="s">
        <v>4</v>
      </c>
      <c r="B172" s="5">
        <v>171</v>
      </c>
      <c r="C172" t="s">
        <v>109</v>
      </c>
      <c r="D172" t="s">
        <v>28</v>
      </c>
    </row>
    <row r="173" spans="1:6" x14ac:dyDescent="0.2">
      <c r="A173" s="3" t="s">
        <v>4</v>
      </c>
      <c r="B173" s="5">
        <v>172</v>
      </c>
      <c r="C173" t="s">
        <v>109</v>
      </c>
      <c r="D173" t="s">
        <v>28</v>
      </c>
    </row>
  </sheetData>
  <autoFilter ref="A1:F1">
    <sortState ref="A2:F173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zoomScale="85" zoomScaleNormal="85" workbookViewId="0">
      <selection activeCell="K12" sqref="K12"/>
    </sheetView>
  </sheetViews>
  <sheetFormatPr defaultRowHeight="12.75" x14ac:dyDescent="0.2"/>
  <cols>
    <col min="1" max="1" width="18.28515625" style="3" customWidth="1"/>
    <col min="2" max="2" width="16.7109375" bestFit="1" customWidth="1"/>
    <col min="3" max="3" width="55.5703125" bestFit="1" customWidth="1"/>
    <col min="4" max="4" width="23.42578125" bestFit="1" customWidth="1"/>
    <col min="5" max="5" width="24.7109375" customWidth="1"/>
    <col min="6" max="7" width="21.85546875" customWidth="1"/>
    <col min="8" max="8" width="22.140625" customWidth="1"/>
    <col min="9" max="9" width="21.85546875" customWidth="1"/>
  </cols>
  <sheetData>
    <row r="1" spans="1:9" s="2" customFormat="1" x14ac:dyDescent="0.2">
      <c r="A1" s="4" t="s">
        <v>791</v>
      </c>
      <c r="B1" s="2" t="s">
        <v>113</v>
      </c>
      <c r="C1" s="2" t="s">
        <v>792</v>
      </c>
      <c r="D1" s="2" t="s">
        <v>793</v>
      </c>
      <c r="E1" s="2" t="s">
        <v>794</v>
      </c>
      <c r="F1" s="2" t="s">
        <v>795</v>
      </c>
      <c r="G1" s="2" t="s">
        <v>796</v>
      </c>
      <c r="H1" s="2" t="s">
        <v>797</v>
      </c>
      <c r="I1" s="2" t="s">
        <v>798</v>
      </c>
    </row>
    <row r="2" spans="1:9" x14ac:dyDescent="0.2">
      <c r="A2" s="5">
        <v>1</v>
      </c>
      <c r="B2" t="s">
        <v>718</v>
      </c>
      <c r="C2" t="s">
        <v>115</v>
      </c>
    </row>
    <row r="3" spans="1:9" x14ac:dyDescent="0.2">
      <c r="A3" s="5">
        <v>2</v>
      </c>
      <c r="B3" t="s">
        <v>116</v>
      </c>
      <c r="C3" t="s">
        <v>117</v>
      </c>
      <c r="D3" t="s">
        <v>118</v>
      </c>
      <c r="E3" t="s">
        <v>119</v>
      </c>
      <c r="F3" t="s">
        <v>120</v>
      </c>
      <c r="G3" t="s">
        <v>117</v>
      </c>
      <c r="H3" t="s">
        <v>121</v>
      </c>
      <c r="I3" t="s">
        <v>122</v>
      </c>
    </row>
    <row r="4" spans="1:9" x14ac:dyDescent="0.2">
      <c r="A4" s="5">
        <v>3</v>
      </c>
      <c r="B4" t="s">
        <v>718</v>
      </c>
      <c r="C4" t="s">
        <v>115</v>
      </c>
    </row>
    <row r="5" spans="1:9" x14ac:dyDescent="0.2">
      <c r="A5" s="5">
        <v>4</v>
      </c>
      <c r="B5" t="s">
        <v>116</v>
      </c>
      <c r="C5" t="s">
        <v>123</v>
      </c>
      <c r="D5" t="s">
        <v>118</v>
      </c>
      <c r="E5" t="s">
        <v>124</v>
      </c>
      <c r="F5" t="s">
        <v>125</v>
      </c>
      <c r="G5" t="s">
        <v>123</v>
      </c>
      <c r="H5" t="s">
        <v>126</v>
      </c>
      <c r="I5" t="s">
        <v>127</v>
      </c>
    </row>
    <row r="6" spans="1:9" x14ac:dyDescent="0.2">
      <c r="A6" s="5">
        <v>5</v>
      </c>
      <c r="B6" t="s">
        <v>718</v>
      </c>
      <c r="C6" t="s">
        <v>115</v>
      </c>
    </row>
    <row r="7" spans="1:9" x14ac:dyDescent="0.2">
      <c r="A7" s="5">
        <v>6</v>
      </c>
      <c r="B7" t="s">
        <v>116</v>
      </c>
      <c r="C7" t="s">
        <v>128</v>
      </c>
      <c r="D7" t="s">
        <v>118</v>
      </c>
      <c r="E7" t="s">
        <v>129</v>
      </c>
      <c r="F7" t="s">
        <v>130</v>
      </c>
      <c r="G7" t="s">
        <v>131</v>
      </c>
      <c r="H7" t="s">
        <v>132</v>
      </c>
      <c r="I7" t="s">
        <v>133</v>
      </c>
    </row>
    <row r="8" spans="1:9" x14ac:dyDescent="0.2">
      <c r="A8" s="5">
        <v>7</v>
      </c>
      <c r="B8" t="s">
        <v>718</v>
      </c>
      <c r="C8" t="s">
        <v>115</v>
      </c>
    </row>
    <row r="9" spans="1:9" x14ac:dyDescent="0.2">
      <c r="A9" s="5">
        <v>8</v>
      </c>
      <c r="B9" t="s">
        <v>116</v>
      </c>
      <c r="C9" t="s">
        <v>134</v>
      </c>
      <c r="D9" t="s">
        <v>118</v>
      </c>
      <c r="E9" t="s">
        <v>135</v>
      </c>
      <c r="F9" t="s">
        <v>136</v>
      </c>
      <c r="G9" t="s">
        <v>137</v>
      </c>
      <c r="H9" t="s">
        <v>138</v>
      </c>
      <c r="I9" t="s">
        <v>139</v>
      </c>
    </row>
    <row r="10" spans="1:9" x14ac:dyDescent="0.2">
      <c r="A10" s="5">
        <v>9</v>
      </c>
      <c r="B10" t="s">
        <v>718</v>
      </c>
      <c r="C10" t="s">
        <v>115</v>
      </c>
    </row>
    <row r="11" spans="1:9" x14ac:dyDescent="0.2">
      <c r="A11" s="5">
        <v>10</v>
      </c>
      <c r="B11" t="s">
        <v>116</v>
      </c>
      <c r="C11" t="s">
        <v>140</v>
      </c>
      <c r="D11" t="s">
        <v>118</v>
      </c>
      <c r="E11" t="s">
        <v>141</v>
      </c>
      <c r="F11" t="s">
        <v>142</v>
      </c>
      <c r="G11" t="s">
        <v>143</v>
      </c>
      <c r="H11" t="s">
        <v>144</v>
      </c>
      <c r="I11" t="s">
        <v>145</v>
      </c>
    </row>
    <row r="12" spans="1:9" x14ac:dyDescent="0.2">
      <c r="A12" s="5">
        <v>11</v>
      </c>
      <c r="B12" t="s">
        <v>114</v>
      </c>
      <c r="C12" t="s">
        <v>109</v>
      </c>
    </row>
    <row r="13" spans="1:9" x14ac:dyDescent="0.2">
      <c r="A13" s="5">
        <v>12</v>
      </c>
      <c r="B13" t="s">
        <v>116</v>
      </c>
      <c r="C13" t="s">
        <v>146</v>
      </c>
      <c r="D13" t="s">
        <v>118</v>
      </c>
      <c r="E13" t="s">
        <v>147</v>
      </c>
      <c r="F13" t="s">
        <v>117</v>
      </c>
      <c r="G13" t="s">
        <v>120</v>
      </c>
      <c r="H13" t="s">
        <v>148</v>
      </c>
      <c r="I13" t="s">
        <v>149</v>
      </c>
    </row>
    <row r="14" spans="1:9" x14ac:dyDescent="0.2">
      <c r="A14" s="5">
        <v>13</v>
      </c>
      <c r="B14" t="s">
        <v>114</v>
      </c>
      <c r="C14" t="s">
        <v>109</v>
      </c>
    </row>
    <row r="15" spans="1:9" x14ac:dyDescent="0.2">
      <c r="A15" s="5">
        <v>14</v>
      </c>
      <c r="B15" t="s">
        <v>116</v>
      </c>
      <c r="C15" t="s">
        <v>150</v>
      </c>
      <c r="D15" t="s">
        <v>118</v>
      </c>
      <c r="E15" t="s">
        <v>151</v>
      </c>
      <c r="F15" t="s">
        <v>152</v>
      </c>
      <c r="G15" t="s">
        <v>153</v>
      </c>
      <c r="H15" t="s">
        <v>154</v>
      </c>
      <c r="I15" t="s">
        <v>155</v>
      </c>
    </row>
    <row r="16" spans="1:9" x14ac:dyDescent="0.2">
      <c r="A16" s="5">
        <v>15</v>
      </c>
      <c r="B16" t="s">
        <v>114</v>
      </c>
      <c r="C16" t="s">
        <v>109</v>
      </c>
    </row>
    <row r="17" spans="1:9" x14ac:dyDescent="0.2">
      <c r="A17" s="5">
        <v>16</v>
      </c>
      <c r="B17" t="s">
        <v>116</v>
      </c>
      <c r="C17" t="s">
        <v>156</v>
      </c>
      <c r="D17" t="s">
        <v>118</v>
      </c>
      <c r="E17" t="s">
        <v>157</v>
      </c>
      <c r="F17" t="s">
        <v>158</v>
      </c>
      <c r="G17" t="s">
        <v>159</v>
      </c>
      <c r="H17" t="s">
        <v>160</v>
      </c>
      <c r="I17" t="s">
        <v>161</v>
      </c>
    </row>
    <row r="18" spans="1:9" x14ac:dyDescent="0.2">
      <c r="A18" s="5">
        <v>17</v>
      </c>
      <c r="B18" t="s">
        <v>114</v>
      </c>
      <c r="C18" t="s">
        <v>109</v>
      </c>
    </row>
    <row r="19" spans="1:9" x14ac:dyDescent="0.2">
      <c r="A19" s="5">
        <v>18</v>
      </c>
      <c r="B19" t="s">
        <v>718</v>
      </c>
      <c r="C19" t="s">
        <v>162</v>
      </c>
    </row>
    <row r="20" spans="1:9" x14ac:dyDescent="0.2">
      <c r="A20" s="5">
        <v>19</v>
      </c>
      <c r="B20" t="s">
        <v>163</v>
      </c>
      <c r="C20" t="s">
        <v>164</v>
      </c>
      <c r="D20" t="s">
        <v>118</v>
      </c>
      <c r="E20" t="s">
        <v>165</v>
      </c>
    </row>
    <row r="21" spans="1:9" x14ac:dyDescent="0.2">
      <c r="A21" s="5">
        <v>20</v>
      </c>
      <c r="B21" t="s">
        <v>116</v>
      </c>
      <c r="C21" t="s">
        <v>166</v>
      </c>
      <c r="D21" t="s">
        <v>118</v>
      </c>
      <c r="E21" t="s">
        <v>167</v>
      </c>
      <c r="F21" t="s">
        <v>168</v>
      </c>
      <c r="G21" t="s">
        <v>169</v>
      </c>
      <c r="H21" t="s">
        <v>170</v>
      </c>
      <c r="I21" t="s">
        <v>171</v>
      </c>
    </row>
    <row r="22" spans="1:9" x14ac:dyDescent="0.2">
      <c r="A22" s="5">
        <v>21</v>
      </c>
      <c r="B22" t="s">
        <v>163</v>
      </c>
      <c r="C22" t="s">
        <v>172</v>
      </c>
      <c r="D22" t="s">
        <v>173</v>
      </c>
      <c r="E22" t="s">
        <v>174</v>
      </c>
    </row>
    <row r="23" spans="1:9" x14ac:dyDescent="0.2">
      <c r="A23" s="5">
        <v>22</v>
      </c>
      <c r="B23" t="s">
        <v>116</v>
      </c>
      <c r="C23" t="s">
        <v>175</v>
      </c>
      <c r="D23" t="s">
        <v>118</v>
      </c>
      <c r="E23" t="s">
        <v>176</v>
      </c>
      <c r="F23" t="s">
        <v>177</v>
      </c>
      <c r="G23" t="s">
        <v>178</v>
      </c>
      <c r="H23" t="s">
        <v>179</v>
      </c>
      <c r="I23" t="s">
        <v>180</v>
      </c>
    </row>
    <row r="24" spans="1:9" x14ac:dyDescent="0.2">
      <c r="A24" s="5">
        <v>23</v>
      </c>
      <c r="B24" t="s">
        <v>163</v>
      </c>
      <c r="C24" t="s">
        <v>181</v>
      </c>
      <c r="D24" t="s">
        <v>118</v>
      </c>
      <c r="E24" t="s">
        <v>182</v>
      </c>
    </row>
    <row r="25" spans="1:9" x14ac:dyDescent="0.2">
      <c r="A25" s="5">
        <v>24</v>
      </c>
      <c r="B25" t="s">
        <v>116</v>
      </c>
      <c r="C25" t="s">
        <v>183</v>
      </c>
      <c r="D25" t="s">
        <v>118</v>
      </c>
      <c r="E25" t="s">
        <v>184</v>
      </c>
      <c r="F25" t="s">
        <v>185</v>
      </c>
      <c r="G25" t="s">
        <v>186</v>
      </c>
      <c r="H25" t="s">
        <v>187</v>
      </c>
      <c r="I25" t="s">
        <v>188</v>
      </c>
    </row>
    <row r="26" spans="1:9" x14ac:dyDescent="0.2">
      <c r="A26" s="5">
        <v>25</v>
      </c>
      <c r="B26" t="s">
        <v>163</v>
      </c>
      <c r="C26" t="s">
        <v>189</v>
      </c>
      <c r="D26" t="s">
        <v>118</v>
      </c>
      <c r="E26" t="s">
        <v>190</v>
      </c>
    </row>
    <row r="27" spans="1:9" x14ac:dyDescent="0.2">
      <c r="A27" s="5">
        <v>26</v>
      </c>
      <c r="B27" t="s">
        <v>116</v>
      </c>
      <c r="C27" t="s">
        <v>191</v>
      </c>
      <c r="D27" t="s">
        <v>118</v>
      </c>
      <c r="E27" t="s">
        <v>192</v>
      </c>
      <c r="F27" t="s">
        <v>193</v>
      </c>
      <c r="G27" t="s">
        <v>194</v>
      </c>
      <c r="H27" t="s">
        <v>159</v>
      </c>
      <c r="I27" t="s">
        <v>195</v>
      </c>
    </row>
    <row r="28" spans="1:9" x14ac:dyDescent="0.2">
      <c r="A28" s="5">
        <v>27</v>
      </c>
      <c r="B28" t="s">
        <v>196</v>
      </c>
      <c r="C28" t="s">
        <v>197</v>
      </c>
      <c r="D28" t="s">
        <v>198</v>
      </c>
    </row>
    <row r="29" spans="1:9" x14ac:dyDescent="0.2">
      <c r="A29" s="5">
        <v>28</v>
      </c>
      <c r="B29" t="s">
        <v>116</v>
      </c>
      <c r="C29" t="s">
        <v>199</v>
      </c>
      <c r="D29" t="s">
        <v>118</v>
      </c>
      <c r="E29" t="s">
        <v>200</v>
      </c>
      <c r="F29" t="s">
        <v>201</v>
      </c>
      <c r="G29" t="s">
        <v>202</v>
      </c>
      <c r="H29" t="s">
        <v>131</v>
      </c>
      <c r="I29" t="s">
        <v>203</v>
      </c>
    </row>
    <row r="30" spans="1:9" x14ac:dyDescent="0.2">
      <c r="A30" s="5">
        <v>29</v>
      </c>
      <c r="B30" t="s">
        <v>163</v>
      </c>
      <c r="C30" t="s">
        <v>204</v>
      </c>
      <c r="D30" t="s">
        <v>205</v>
      </c>
      <c r="E30" t="s">
        <v>206</v>
      </c>
    </row>
    <row r="31" spans="1:9" x14ac:dyDescent="0.2">
      <c r="A31" s="5">
        <v>30</v>
      </c>
      <c r="B31" t="s">
        <v>116</v>
      </c>
      <c r="C31" t="s">
        <v>207</v>
      </c>
      <c r="D31" t="s">
        <v>118</v>
      </c>
      <c r="E31" t="s">
        <v>208</v>
      </c>
      <c r="F31" t="s">
        <v>209</v>
      </c>
      <c r="G31" t="s">
        <v>210</v>
      </c>
      <c r="H31" t="s">
        <v>137</v>
      </c>
      <c r="I31" t="s">
        <v>211</v>
      </c>
    </row>
    <row r="32" spans="1:9" x14ac:dyDescent="0.2">
      <c r="A32" s="5">
        <v>31</v>
      </c>
      <c r="B32" t="s">
        <v>212</v>
      </c>
      <c r="C32" t="s">
        <v>197</v>
      </c>
      <c r="D32" t="s">
        <v>213</v>
      </c>
    </row>
    <row r="33" spans="1:9" x14ac:dyDescent="0.2">
      <c r="A33" s="5">
        <v>32</v>
      </c>
      <c r="B33" t="s">
        <v>116</v>
      </c>
      <c r="C33" t="s">
        <v>214</v>
      </c>
      <c r="D33" t="s">
        <v>118</v>
      </c>
      <c r="E33" t="s">
        <v>215</v>
      </c>
      <c r="F33" t="s">
        <v>216</v>
      </c>
      <c r="G33" t="s">
        <v>217</v>
      </c>
      <c r="H33" t="s">
        <v>218</v>
      </c>
      <c r="I33" t="s">
        <v>219</v>
      </c>
    </row>
    <row r="34" spans="1:9" x14ac:dyDescent="0.2">
      <c r="A34" s="5">
        <v>33</v>
      </c>
      <c r="B34" t="s">
        <v>220</v>
      </c>
      <c r="C34" t="s">
        <v>197</v>
      </c>
      <c r="D34" t="s">
        <v>221</v>
      </c>
    </row>
    <row r="35" spans="1:9" x14ac:dyDescent="0.2">
      <c r="A35" s="5">
        <v>34</v>
      </c>
      <c r="B35" t="s">
        <v>116</v>
      </c>
      <c r="C35" t="s">
        <v>222</v>
      </c>
      <c r="D35" t="s">
        <v>118</v>
      </c>
      <c r="E35" t="s">
        <v>223</v>
      </c>
      <c r="F35" t="s">
        <v>224</v>
      </c>
      <c r="G35" t="s">
        <v>225</v>
      </c>
      <c r="H35" t="s">
        <v>117</v>
      </c>
      <c r="I35" t="s">
        <v>226</v>
      </c>
    </row>
    <row r="36" spans="1:9" x14ac:dyDescent="0.2">
      <c r="A36" s="5">
        <v>35</v>
      </c>
      <c r="B36" t="s">
        <v>227</v>
      </c>
      <c r="C36" t="s">
        <v>197</v>
      </c>
      <c r="D36" t="s">
        <v>228</v>
      </c>
    </row>
    <row r="37" spans="1:9" x14ac:dyDescent="0.2">
      <c r="A37" s="5">
        <v>36</v>
      </c>
      <c r="B37" t="s">
        <v>163</v>
      </c>
      <c r="C37" t="s">
        <v>229</v>
      </c>
      <c r="D37" t="s">
        <v>205</v>
      </c>
      <c r="E37" t="s">
        <v>230</v>
      </c>
    </row>
    <row r="38" spans="1:9" x14ac:dyDescent="0.2">
      <c r="A38" s="5">
        <v>37</v>
      </c>
      <c r="B38" t="s">
        <v>231</v>
      </c>
      <c r="C38" t="s">
        <v>197</v>
      </c>
      <c r="D38" t="s">
        <v>232</v>
      </c>
    </row>
    <row r="39" spans="1:9" x14ac:dyDescent="0.2">
      <c r="A39" s="5">
        <v>38</v>
      </c>
      <c r="B39" t="s">
        <v>116</v>
      </c>
      <c r="C39" t="s">
        <v>233</v>
      </c>
      <c r="D39" t="s">
        <v>118</v>
      </c>
      <c r="E39" t="s">
        <v>234</v>
      </c>
      <c r="F39" t="s">
        <v>233</v>
      </c>
      <c r="G39" t="s">
        <v>235</v>
      </c>
    </row>
    <row r="40" spans="1:9" x14ac:dyDescent="0.2">
      <c r="A40" s="5">
        <v>39</v>
      </c>
      <c r="B40" t="s">
        <v>163</v>
      </c>
      <c r="C40" t="s">
        <v>236</v>
      </c>
      <c r="D40" t="s">
        <v>205</v>
      </c>
      <c r="E40" t="s">
        <v>237</v>
      </c>
    </row>
    <row r="41" spans="1:9" x14ac:dyDescent="0.2">
      <c r="A41" s="5">
        <v>40</v>
      </c>
      <c r="B41" t="s">
        <v>114</v>
      </c>
      <c r="C41" t="s">
        <v>109</v>
      </c>
    </row>
    <row r="42" spans="1:9" x14ac:dyDescent="0.2">
      <c r="A42" s="5">
        <v>41</v>
      </c>
      <c r="B42" t="s">
        <v>163</v>
      </c>
      <c r="C42" t="s">
        <v>238</v>
      </c>
      <c r="D42" t="s">
        <v>205</v>
      </c>
      <c r="E42" t="s">
        <v>239</v>
      </c>
    </row>
    <row r="43" spans="1:9" x14ac:dyDescent="0.2">
      <c r="A43" s="5">
        <v>42</v>
      </c>
      <c r="B43" t="s">
        <v>240</v>
      </c>
      <c r="C43" t="s">
        <v>719</v>
      </c>
      <c r="D43" t="s">
        <v>241</v>
      </c>
      <c r="E43" t="s">
        <v>242</v>
      </c>
    </row>
    <row r="44" spans="1:9" x14ac:dyDescent="0.2">
      <c r="A44" s="5">
        <v>43</v>
      </c>
      <c r="B44" t="s">
        <v>163</v>
      </c>
      <c r="C44" t="s">
        <v>243</v>
      </c>
      <c r="D44" t="s">
        <v>197</v>
      </c>
      <c r="E44" t="s">
        <v>244</v>
      </c>
    </row>
    <row r="45" spans="1:9" x14ac:dyDescent="0.2">
      <c r="A45" s="5">
        <v>44</v>
      </c>
      <c r="B45" t="s">
        <v>240</v>
      </c>
      <c r="C45" t="s">
        <v>720</v>
      </c>
      <c r="D45" t="s">
        <v>241</v>
      </c>
      <c r="E45" t="s">
        <v>245</v>
      </c>
    </row>
    <row r="46" spans="1:9" x14ac:dyDescent="0.2">
      <c r="A46" s="5">
        <v>45</v>
      </c>
      <c r="B46" t="s">
        <v>163</v>
      </c>
      <c r="C46" t="s">
        <v>246</v>
      </c>
      <c r="D46" t="s">
        <v>205</v>
      </c>
      <c r="E46" t="s">
        <v>247</v>
      </c>
    </row>
    <row r="47" spans="1:9" x14ac:dyDescent="0.2">
      <c r="A47" s="5">
        <v>46</v>
      </c>
      <c r="B47" t="s">
        <v>248</v>
      </c>
      <c r="C47" t="s">
        <v>249</v>
      </c>
    </row>
    <row r="48" spans="1:9" x14ac:dyDescent="0.2">
      <c r="A48" s="5">
        <v>47</v>
      </c>
      <c r="B48" t="s">
        <v>240</v>
      </c>
      <c r="C48" t="s">
        <v>721</v>
      </c>
      <c r="D48" t="s">
        <v>241</v>
      </c>
      <c r="E48" t="s">
        <v>250</v>
      </c>
    </row>
    <row r="49" spans="1:5" x14ac:dyDescent="0.2">
      <c r="A49" s="5">
        <v>48</v>
      </c>
      <c r="B49" t="s">
        <v>251</v>
      </c>
      <c r="C49" t="e">
        <f>+VIO_4A</f>
        <v>#NAME?</v>
      </c>
    </row>
    <row r="50" spans="1:5" x14ac:dyDescent="0.2">
      <c r="A50" s="5">
        <v>49</v>
      </c>
      <c r="B50" t="s">
        <v>240</v>
      </c>
      <c r="C50" t="s">
        <v>722</v>
      </c>
      <c r="D50" t="s">
        <v>241</v>
      </c>
      <c r="E50" t="s">
        <v>252</v>
      </c>
    </row>
    <row r="51" spans="1:5" x14ac:dyDescent="0.2">
      <c r="A51" s="5">
        <v>50</v>
      </c>
      <c r="B51" t="s">
        <v>114</v>
      </c>
      <c r="C51" t="s">
        <v>109</v>
      </c>
    </row>
    <row r="52" spans="1:5" x14ac:dyDescent="0.2">
      <c r="A52" s="5">
        <v>51</v>
      </c>
      <c r="B52" t="s">
        <v>163</v>
      </c>
      <c r="C52" t="s">
        <v>253</v>
      </c>
      <c r="D52" t="s">
        <v>205</v>
      </c>
      <c r="E52" t="s">
        <v>254</v>
      </c>
    </row>
    <row r="53" spans="1:5" x14ac:dyDescent="0.2">
      <c r="A53" s="5">
        <v>52</v>
      </c>
      <c r="B53" t="s">
        <v>255</v>
      </c>
      <c r="C53" t="s">
        <v>256</v>
      </c>
      <c r="D53" t="s">
        <v>257</v>
      </c>
      <c r="E53" t="s">
        <v>258</v>
      </c>
    </row>
    <row r="54" spans="1:5" x14ac:dyDescent="0.2">
      <c r="A54" s="5">
        <v>53</v>
      </c>
      <c r="B54" t="s">
        <v>240</v>
      </c>
      <c r="C54" t="s">
        <v>723</v>
      </c>
      <c r="D54" t="s">
        <v>241</v>
      </c>
      <c r="E54" t="s">
        <v>259</v>
      </c>
    </row>
    <row r="55" spans="1:5" x14ac:dyDescent="0.2">
      <c r="A55" s="5">
        <v>54</v>
      </c>
      <c r="B55" t="s">
        <v>255</v>
      </c>
      <c r="C55" t="s">
        <v>260</v>
      </c>
      <c r="D55" t="s">
        <v>257</v>
      </c>
      <c r="E55" t="s">
        <v>261</v>
      </c>
    </row>
    <row r="56" spans="1:5" x14ac:dyDescent="0.2">
      <c r="A56" s="5">
        <v>55</v>
      </c>
      <c r="B56" t="s">
        <v>240</v>
      </c>
      <c r="C56" t="s">
        <v>724</v>
      </c>
      <c r="D56" t="s">
        <v>241</v>
      </c>
      <c r="E56" t="s">
        <v>262</v>
      </c>
    </row>
    <row r="57" spans="1:5" x14ac:dyDescent="0.2">
      <c r="A57" s="5">
        <v>56</v>
      </c>
      <c r="B57" t="s">
        <v>255</v>
      </c>
      <c r="C57" t="s">
        <v>263</v>
      </c>
      <c r="D57" t="s">
        <v>257</v>
      </c>
      <c r="E57" t="s">
        <v>264</v>
      </c>
    </row>
    <row r="58" spans="1:5" x14ac:dyDescent="0.2">
      <c r="A58" s="5">
        <v>57</v>
      </c>
      <c r="B58" t="s">
        <v>163</v>
      </c>
      <c r="C58" t="s">
        <v>265</v>
      </c>
      <c r="D58" t="s">
        <v>205</v>
      </c>
      <c r="E58" t="s">
        <v>266</v>
      </c>
    </row>
    <row r="59" spans="1:5" x14ac:dyDescent="0.2">
      <c r="A59" s="5">
        <v>58</v>
      </c>
      <c r="B59" t="s">
        <v>255</v>
      </c>
      <c r="C59" t="s">
        <v>267</v>
      </c>
      <c r="D59" t="s">
        <v>257</v>
      </c>
      <c r="E59" t="s">
        <v>268</v>
      </c>
    </row>
    <row r="60" spans="1:5" x14ac:dyDescent="0.2">
      <c r="A60" s="5">
        <v>59</v>
      </c>
      <c r="B60" t="s">
        <v>114</v>
      </c>
      <c r="C60" t="s">
        <v>109</v>
      </c>
    </row>
    <row r="61" spans="1:5" x14ac:dyDescent="0.2">
      <c r="A61" s="5">
        <v>60</v>
      </c>
      <c r="B61" t="s">
        <v>255</v>
      </c>
      <c r="C61" t="s">
        <v>269</v>
      </c>
      <c r="D61" t="s">
        <v>257</v>
      </c>
      <c r="E61" t="s">
        <v>270</v>
      </c>
    </row>
    <row r="62" spans="1:5" x14ac:dyDescent="0.2">
      <c r="A62" s="5">
        <v>61</v>
      </c>
      <c r="B62" t="s">
        <v>255</v>
      </c>
      <c r="C62" t="s">
        <v>271</v>
      </c>
      <c r="D62" t="s">
        <v>257</v>
      </c>
      <c r="E62" t="s">
        <v>272</v>
      </c>
    </row>
    <row r="63" spans="1:5" x14ac:dyDescent="0.2">
      <c r="A63" s="5">
        <v>62</v>
      </c>
      <c r="B63" t="s">
        <v>255</v>
      </c>
      <c r="C63" t="s">
        <v>273</v>
      </c>
      <c r="D63" t="s">
        <v>257</v>
      </c>
      <c r="E63" t="s">
        <v>274</v>
      </c>
    </row>
    <row r="64" spans="1:5" x14ac:dyDescent="0.2">
      <c r="A64" s="5">
        <v>63</v>
      </c>
      <c r="B64" t="s">
        <v>255</v>
      </c>
      <c r="C64" t="s">
        <v>275</v>
      </c>
      <c r="D64" t="s">
        <v>257</v>
      </c>
      <c r="E64" t="s">
        <v>276</v>
      </c>
    </row>
    <row r="65" spans="1:5" x14ac:dyDescent="0.2">
      <c r="A65" s="5">
        <v>64</v>
      </c>
      <c r="B65" t="s">
        <v>255</v>
      </c>
      <c r="C65" t="s">
        <v>277</v>
      </c>
      <c r="D65" t="s">
        <v>257</v>
      </c>
      <c r="E65" t="s">
        <v>278</v>
      </c>
    </row>
    <row r="66" spans="1:5" x14ac:dyDescent="0.2">
      <c r="A66" s="5">
        <v>65</v>
      </c>
      <c r="B66" t="s">
        <v>255</v>
      </c>
      <c r="C66" t="s">
        <v>279</v>
      </c>
      <c r="D66" t="s">
        <v>257</v>
      </c>
      <c r="E66" t="s">
        <v>280</v>
      </c>
    </row>
    <row r="67" spans="1:5" x14ac:dyDescent="0.2">
      <c r="A67" s="5">
        <v>66</v>
      </c>
      <c r="B67" t="s">
        <v>255</v>
      </c>
      <c r="C67" t="s">
        <v>281</v>
      </c>
      <c r="D67" t="s">
        <v>257</v>
      </c>
      <c r="E67" t="s">
        <v>282</v>
      </c>
    </row>
    <row r="68" spans="1:5" x14ac:dyDescent="0.2">
      <c r="A68" s="5">
        <v>67</v>
      </c>
      <c r="B68" t="s">
        <v>255</v>
      </c>
      <c r="C68" t="s">
        <v>283</v>
      </c>
      <c r="D68" t="s">
        <v>257</v>
      </c>
      <c r="E68" t="s">
        <v>284</v>
      </c>
    </row>
    <row r="69" spans="1:5" x14ac:dyDescent="0.2">
      <c r="A69" s="5">
        <v>68</v>
      </c>
      <c r="B69" t="s">
        <v>255</v>
      </c>
      <c r="C69" t="s">
        <v>285</v>
      </c>
      <c r="D69" t="s">
        <v>257</v>
      </c>
      <c r="E69" t="s">
        <v>286</v>
      </c>
    </row>
    <row r="70" spans="1:5" x14ac:dyDescent="0.2">
      <c r="A70" s="5">
        <v>69</v>
      </c>
      <c r="B70" t="s">
        <v>255</v>
      </c>
      <c r="C70" t="s">
        <v>287</v>
      </c>
      <c r="D70" t="s">
        <v>257</v>
      </c>
      <c r="E70" t="s">
        <v>288</v>
      </c>
    </row>
    <row r="71" spans="1:5" x14ac:dyDescent="0.2">
      <c r="A71" s="5">
        <v>70</v>
      </c>
      <c r="B71" t="s">
        <v>255</v>
      </c>
      <c r="C71" t="s">
        <v>289</v>
      </c>
      <c r="D71" t="s">
        <v>257</v>
      </c>
      <c r="E71" t="s">
        <v>290</v>
      </c>
    </row>
    <row r="72" spans="1:5" x14ac:dyDescent="0.2">
      <c r="A72" s="5">
        <v>71</v>
      </c>
      <c r="B72" t="s">
        <v>255</v>
      </c>
      <c r="C72" t="s">
        <v>291</v>
      </c>
      <c r="D72" t="s">
        <v>257</v>
      </c>
      <c r="E72" t="s">
        <v>292</v>
      </c>
    </row>
    <row r="73" spans="1:5" x14ac:dyDescent="0.2">
      <c r="A73" s="5">
        <v>72</v>
      </c>
      <c r="B73" t="s">
        <v>114</v>
      </c>
      <c r="C73" t="s">
        <v>109</v>
      </c>
    </row>
    <row r="74" spans="1:5" x14ac:dyDescent="0.2">
      <c r="A74" s="5">
        <v>73</v>
      </c>
      <c r="B74" t="s">
        <v>255</v>
      </c>
      <c r="C74" t="s">
        <v>293</v>
      </c>
      <c r="D74" t="s">
        <v>257</v>
      </c>
      <c r="E74" t="s">
        <v>294</v>
      </c>
    </row>
    <row r="75" spans="1:5" x14ac:dyDescent="0.2">
      <c r="A75" s="5">
        <v>74</v>
      </c>
      <c r="B75" t="s">
        <v>255</v>
      </c>
      <c r="C75" t="s">
        <v>295</v>
      </c>
      <c r="D75" t="s">
        <v>257</v>
      </c>
      <c r="E75" t="s">
        <v>296</v>
      </c>
    </row>
    <row r="76" spans="1:5" x14ac:dyDescent="0.2">
      <c r="A76" s="5">
        <v>75</v>
      </c>
      <c r="B76" t="s">
        <v>255</v>
      </c>
      <c r="C76" t="s">
        <v>297</v>
      </c>
      <c r="D76" t="s">
        <v>257</v>
      </c>
      <c r="E76" t="s">
        <v>298</v>
      </c>
    </row>
    <row r="77" spans="1:5" x14ac:dyDescent="0.2">
      <c r="A77" s="5">
        <v>76</v>
      </c>
      <c r="B77" t="s">
        <v>255</v>
      </c>
      <c r="C77" t="s">
        <v>299</v>
      </c>
      <c r="D77" t="s">
        <v>257</v>
      </c>
      <c r="E77" t="s">
        <v>300</v>
      </c>
    </row>
    <row r="78" spans="1:5" x14ac:dyDescent="0.2">
      <c r="A78" s="5">
        <v>77</v>
      </c>
      <c r="B78" t="s">
        <v>255</v>
      </c>
      <c r="C78" t="s">
        <v>301</v>
      </c>
      <c r="D78" t="s">
        <v>257</v>
      </c>
      <c r="E78" t="s">
        <v>302</v>
      </c>
    </row>
    <row r="79" spans="1:5" x14ac:dyDescent="0.2">
      <c r="A79" s="5">
        <v>78</v>
      </c>
      <c r="B79" t="s">
        <v>255</v>
      </c>
      <c r="C79" t="s">
        <v>303</v>
      </c>
      <c r="D79" t="s">
        <v>257</v>
      </c>
      <c r="E79" t="s">
        <v>304</v>
      </c>
    </row>
    <row r="80" spans="1:5" x14ac:dyDescent="0.2">
      <c r="A80" s="5">
        <v>79</v>
      </c>
      <c r="B80" t="s">
        <v>255</v>
      </c>
      <c r="C80" t="s">
        <v>305</v>
      </c>
      <c r="D80" t="s">
        <v>257</v>
      </c>
      <c r="E80" t="s">
        <v>306</v>
      </c>
    </row>
    <row r="81" spans="1:5" x14ac:dyDescent="0.2">
      <c r="A81" s="5">
        <v>80</v>
      </c>
      <c r="B81" t="s">
        <v>255</v>
      </c>
      <c r="C81" t="s">
        <v>307</v>
      </c>
      <c r="D81" t="s">
        <v>257</v>
      </c>
      <c r="E81" t="s">
        <v>308</v>
      </c>
    </row>
    <row r="82" spans="1:5" x14ac:dyDescent="0.2">
      <c r="A82" s="5">
        <v>81</v>
      </c>
      <c r="B82" t="s">
        <v>114</v>
      </c>
      <c r="C82" t="s">
        <v>109</v>
      </c>
    </row>
    <row r="83" spans="1:5" x14ac:dyDescent="0.2">
      <c r="A83" s="5">
        <v>82</v>
      </c>
      <c r="B83" t="s">
        <v>255</v>
      </c>
      <c r="C83" t="s">
        <v>309</v>
      </c>
      <c r="D83" t="s">
        <v>257</v>
      </c>
      <c r="E83" t="s">
        <v>310</v>
      </c>
    </row>
    <row r="84" spans="1:5" x14ac:dyDescent="0.2">
      <c r="A84" s="5">
        <v>83</v>
      </c>
      <c r="B84" t="s">
        <v>255</v>
      </c>
      <c r="C84" t="s">
        <v>311</v>
      </c>
      <c r="D84" t="s">
        <v>257</v>
      </c>
      <c r="E84" t="s">
        <v>312</v>
      </c>
    </row>
    <row r="85" spans="1:5" x14ac:dyDescent="0.2">
      <c r="A85" s="5">
        <v>84</v>
      </c>
      <c r="B85" t="s">
        <v>255</v>
      </c>
      <c r="C85" t="s">
        <v>313</v>
      </c>
      <c r="D85" t="s">
        <v>257</v>
      </c>
      <c r="E85" t="s">
        <v>314</v>
      </c>
    </row>
    <row r="86" spans="1:5" x14ac:dyDescent="0.2">
      <c r="A86" s="5">
        <v>85</v>
      </c>
      <c r="B86" t="s">
        <v>255</v>
      </c>
      <c r="C86" t="s">
        <v>315</v>
      </c>
      <c r="D86" t="s">
        <v>257</v>
      </c>
      <c r="E86" t="s">
        <v>316</v>
      </c>
    </row>
    <row r="87" spans="1:5" x14ac:dyDescent="0.2">
      <c r="A87" s="5">
        <v>86</v>
      </c>
      <c r="B87" t="s">
        <v>255</v>
      </c>
      <c r="C87" t="s">
        <v>317</v>
      </c>
      <c r="D87" t="s">
        <v>257</v>
      </c>
      <c r="E87" t="s">
        <v>318</v>
      </c>
    </row>
    <row r="88" spans="1:5" x14ac:dyDescent="0.2">
      <c r="A88" s="5">
        <v>87</v>
      </c>
      <c r="B88" t="s">
        <v>255</v>
      </c>
      <c r="C88" t="s">
        <v>319</v>
      </c>
      <c r="D88" t="s">
        <v>257</v>
      </c>
      <c r="E88" t="s">
        <v>320</v>
      </c>
    </row>
    <row r="89" spans="1:5" x14ac:dyDescent="0.2">
      <c r="A89" s="5">
        <v>88</v>
      </c>
      <c r="B89" t="s">
        <v>255</v>
      </c>
      <c r="C89" t="s">
        <v>321</v>
      </c>
      <c r="D89" t="s">
        <v>257</v>
      </c>
      <c r="E89" t="s">
        <v>322</v>
      </c>
    </row>
    <row r="90" spans="1:5" x14ac:dyDescent="0.2">
      <c r="A90" s="5">
        <v>89</v>
      </c>
      <c r="B90" t="s">
        <v>255</v>
      </c>
      <c r="C90" t="s">
        <v>323</v>
      </c>
      <c r="D90" t="s">
        <v>257</v>
      </c>
      <c r="E90" t="s">
        <v>324</v>
      </c>
    </row>
    <row r="91" spans="1:5" x14ac:dyDescent="0.2">
      <c r="A91" s="5">
        <v>90</v>
      </c>
      <c r="B91" t="s">
        <v>255</v>
      </c>
      <c r="C91" t="s">
        <v>325</v>
      </c>
      <c r="D91" t="s">
        <v>257</v>
      </c>
      <c r="E91" t="s">
        <v>326</v>
      </c>
    </row>
    <row r="92" spans="1:5" x14ac:dyDescent="0.2">
      <c r="A92" s="5">
        <v>91</v>
      </c>
      <c r="B92" t="s">
        <v>255</v>
      </c>
      <c r="C92" t="s">
        <v>327</v>
      </c>
      <c r="D92" t="s">
        <v>257</v>
      </c>
      <c r="E92" t="s">
        <v>328</v>
      </c>
    </row>
    <row r="93" spans="1:5" x14ac:dyDescent="0.2">
      <c r="A93" s="5">
        <v>92</v>
      </c>
      <c r="B93" t="s">
        <v>114</v>
      </c>
      <c r="C93" t="s">
        <v>109</v>
      </c>
    </row>
    <row r="94" spans="1:5" x14ac:dyDescent="0.2">
      <c r="A94" s="5">
        <v>93</v>
      </c>
      <c r="B94" t="s">
        <v>255</v>
      </c>
      <c r="C94" t="s">
        <v>329</v>
      </c>
      <c r="D94" t="s">
        <v>257</v>
      </c>
      <c r="E94" t="s">
        <v>330</v>
      </c>
    </row>
    <row r="95" spans="1:5" x14ac:dyDescent="0.2">
      <c r="A95" s="5">
        <v>94</v>
      </c>
      <c r="B95" t="s">
        <v>255</v>
      </c>
      <c r="C95" t="s">
        <v>331</v>
      </c>
      <c r="D95" t="s">
        <v>257</v>
      </c>
      <c r="E95" t="s">
        <v>332</v>
      </c>
    </row>
    <row r="96" spans="1:5" x14ac:dyDescent="0.2">
      <c r="A96" s="5">
        <v>95</v>
      </c>
      <c r="B96" t="s">
        <v>255</v>
      </c>
      <c r="C96" t="s">
        <v>333</v>
      </c>
      <c r="D96" t="s">
        <v>257</v>
      </c>
      <c r="E96" t="s">
        <v>334</v>
      </c>
    </row>
    <row r="97" spans="1:5" x14ac:dyDescent="0.2">
      <c r="A97" s="5">
        <v>96</v>
      </c>
      <c r="B97" t="s">
        <v>255</v>
      </c>
      <c r="C97" t="s">
        <v>335</v>
      </c>
      <c r="D97" t="s">
        <v>257</v>
      </c>
      <c r="E97" t="s">
        <v>336</v>
      </c>
    </row>
    <row r="98" spans="1:5" x14ac:dyDescent="0.2">
      <c r="A98" s="5">
        <v>97</v>
      </c>
      <c r="B98" t="s">
        <v>255</v>
      </c>
      <c r="C98" t="s">
        <v>337</v>
      </c>
      <c r="D98" t="s">
        <v>257</v>
      </c>
      <c r="E98" t="s">
        <v>338</v>
      </c>
    </row>
    <row r="99" spans="1:5" x14ac:dyDescent="0.2">
      <c r="A99" s="5">
        <v>98</v>
      </c>
      <c r="B99" t="s">
        <v>255</v>
      </c>
      <c r="C99" t="s">
        <v>339</v>
      </c>
      <c r="D99" t="s">
        <v>257</v>
      </c>
      <c r="E99" t="s">
        <v>340</v>
      </c>
    </row>
    <row r="100" spans="1:5" x14ac:dyDescent="0.2">
      <c r="A100" s="5">
        <v>99</v>
      </c>
      <c r="B100" t="s">
        <v>255</v>
      </c>
      <c r="C100" t="s">
        <v>341</v>
      </c>
      <c r="D100" t="s">
        <v>257</v>
      </c>
      <c r="E100" t="s">
        <v>342</v>
      </c>
    </row>
    <row r="101" spans="1:5" x14ac:dyDescent="0.2">
      <c r="A101" s="5">
        <v>100</v>
      </c>
      <c r="B101" t="s">
        <v>255</v>
      </c>
      <c r="C101" t="s">
        <v>343</v>
      </c>
      <c r="D101" t="s">
        <v>257</v>
      </c>
      <c r="E101" t="s">
        <v>344</v>
      </c>
    </row>
    <row r="102" spans="1:5" x14ac:dyDescent="0.2">
      <c r="A102" s="5">
        <v>101</v>
      </c>
      <c r="B102" t="s">
        <v>255</v>
      </c>
      <c r="C102" t="s">
        <v>345</v>
      </c>
      <c r="D102" t="s">
        <v>257</v>
      </c>
      <c r="E102" t="s">
        <v>346</v>
      </c>
    </row>
    <row r="103" spans="1:5" x14ac:dyDescent="0.2">
      <c r="A103" s="5">
        <v>102</v>
      </c>
      <c r="B103" t="s">
        <v>255</v>
      </c>
      <c r="C103" t="s">
        <v>347</v>
      </c>
      <c r="D103" t="s">
        <v>257</v>
      </c>
      <c r="E103" t="s">
        <v>348</v>
      </c>
    </row>
    <row r="104" spans="1:5" x14ac:dyDescent="0.2">
      <c r="A104" s="5">
        <v>103</v>
      </c>
      <c r="B104" t="s">
        <v>114</v>
      </c>
      <c r="C104" t="s">
        <v>109</v>
      </c>
    </row>
    <row r="105" spans="1:5" x14ac:dyDescent="0.2">
      <c r="A105" s="5">
        <v>104</v>
      </c>
      <c r="B105" t="s">
        <v>255</v>
      </c>
      <c r="C105" t="s">
        <v>349</v>
      </c>
      <c r="D105" t="s">
        <v>257</v>
      </c>
      <c r="E105" t="s">
        <v>350</v>
      </c>
    </row>
    <row r="106" spans="1:5" x14ac:dyDescent="0.2">
      <c r="A106" s="5">
        <v>105</v>
      </c>
      <c r="B106" t="s">
        <v>255</v>
      </c>
      <c r="C106" t="s">
        <v>351</v>
      </c>
      <c r="D106" t="s">
        <v>257</v>
      </c>
      <c r="E106" t="s">
        <v>352</v>
      </c>
    </row>
    <row r="107" spans="1:5" x14ac:dyDescent="0.2">
      <c r="A107" s="5">
        <v>106</v>
      </c>
      <c r="B107" t="s">
        <v>255</v>
      </c>
      <c r="C107" t="s">
        <v>353</v>
      </c>
      <c r="D107" t="s">
        <v>257</v>
      </c>
      <c r="E107" t="s">
        <v>354</v>
      </c>
    </row>
    <row r="108" spans="1:5" x14ac:dyDescent="0.2">
      <c r="A108" s="5">
        <v>107</v>
      </c>
      <c r="B108" t="s">
        <v>255</v>
      </c>
      <c r="C108" t="s">
        <v>355</v>
      </c>
      <c r="D108" t="s">
        <v>257</v>
      </c>
      <c r="E108" t="s">
        <v>356</v>
      </c>
    </row>
    <row r="109" spans="1:5" x14ac:dyDescent="0.2">
      <c r="A109" s="5">
        <v>108</v>
      </c>
      <c r="B109" t="s">
        <v>114</v>
      </c>
      <c r="C109" t="s">
        <v>109</v>
      </c>
    </row>
    <row r="110" spans="1:5" x14ac:dyDescent="0.2">
      <c r="A110" s="5">
        <v>109</v>
      </c>
      <c r="B110" t="s">
        <v>255</v>
      </c>
      <c r="C110" t="s">
        <v>357</v>
      </c>
      <c r="D110" t="s">
        <v>257</v>
      </c>
      <c r="E110" t="s">
        <v>358</v>
      </c>
    </row>
    <row r="111" spans="1:5" x14ac:dyDescent="0.2">
      <c r="A111" s="5">
        <v>110</v>
      </c>
      <c r="B111" t="s">
        <v>255</v>
      </c>
      <c r="C111" t="s">
        <v>359</v>
      </c>
      <c r="D111" t="s">
        <v>257</v>
      </c>
      <c r="E111" t="s">
        <v>360</v>
      </c>
    </row>
    <row r="112" spans="1:5" x14ac:dyDescent="0.2">
      <c r="A112" s="5">
        <v>111</v>
      </c>
      <c r="B112" t="s">
        <v>255</v>
      </c>
      <c r="C112" t="s">
        <v>361</v>
      </c>
      <c r="D112" t="s">
        <v>257</v>
      </c>
      <c r="E112" t="s">
        <v>362</v>
      </c>
    </row>
    <row r="113" spans="1:5" x14ac:dyDescent="0.2">
      <c r="A113" s="5">
        <v>112</v>
      </c>
      <c r="B113" t="s">
        <v>255</v>
      </c>
      <c r="C113" t="s">
        <v>363</v>
      </c>
      <c r="D113" t="s">
        <v>257</v>
      </c>
      <c r="E113" t="s">
        <v>364</v>
      </c>
    </row>
    <row r="114" spans="1:5" x14ac:dyDescent="0.2">
      <c r="A114" s="5">
        <v>113</v>
      </c>
      <c r="B114" t="s">
        <v>255</v>
      </c>
      <c r="C114" t="s">
        <v>365</v>
      </c>
      <c r="D114" t="s">
        <v>257</v>
      </c>
      <c r="E114" t="s">
        <v>366</v>
      </c>
    </row>
    <row r="115" spans="1:5" x14ac:dyDescent="0.2">
      <c r="A115" s="5">
        <v>114</v>
      </c>
      <c r="B115" t="s">
        <v>255</v>
      </c>
      <c r="C115" t="s">
        <v>367</v>
      </c>
      <c r="D115" t="s">
        <v>257</v>
      </c>
      <c r="E115" t="s">
        <v>368</v>
      </c>
    </row>
    <row r="116" spans="1:5" x14ac:dyDescent="0.2">
      <c r="A116" s="5">
        <v>115</v>
      </c>
      <c r="B116" t="s">
        <v>255</v>
      </c>
      <c r="C116" t="s">
        <v>369</v>
      </c>
      <c r="D116" t="s">
        <v>257</v>
      </c>
      <c r="E116" t="s">
        <v>370</v>
      </c>
    </row>
    <row r="117" spans="1:5" x14ac:dyDescent="0.2">
      <c r="A117" s="5">
        <v>116</v>
      </c>
      <c r="B117" t="s">
        <v>255</v>
      </c>
      <c r="C117" t="s">
        <v>371</v>
      </c>
      <c r="D117" t="s">
        <v>257</v>
      </c>
      <c r="E117" t="s">
        <v>372</v>
      </c>
    </row>
    <row r="118" spans="1:5" x14ac:dyDescent="0.2">
      <c r="A118" s="5">
        <v>117</v>
      </c>
      <c r="B118" t="s">
        <v>255</v>
      </c>
      <c r="C118" t="s">
        <v>373</v>
      </c>
      <c r="D118" t="s">
        <v>257</v>
      </c>
      <c r="E118" t="s">
        <v>374</v>
      </c>
    </row>
    <row r="119" spans="1:5" x14ac:dyDescent="0.2">
      <c r="A119" s="5">
        <v>118</v>
      </c>
      <c r="B119" t="s">
        <v>255</v>
      </c>
      <c r="C119" t="s">
        <v>375</v>
      </c>
      <c r="D119" t="s">
        <v>257</v>
      </c>
      <c r="E119" t="s">
        <v>376</v>
      </c>
    </row>
    <row r="120" spans="1:5" x14ac:dyDescent="0.2">
      <c r="A120" s="5">
        <v>119</v>
      </c>
      <c r="B120" t="s">
        <v>255</v>
      </c>
      <c r="C120" t="s">
        <v>377</v>
      </c>
      <c r="D120" t="s">
        <v>257</v>
      </c>
      <c r="E120" t="s">
        <v>378</v>
      </c>
    </row>
    <row r="121" spans="1:5" x14ac:dyDescent="0.2">
      <c r="A121" s="5">
        <v>120</v>
      </c>
      <c r="B121" t="s">
        <v>255</v>
      </c>
      <c r="C121" t="s">
        <v>379</v>
      </c>
      <c r="D121" t="s">
        <v>257</v>
      </c>
      <c r="E121" t="s">
        <v>380</v>
      </c>
    </row>
    <row r="122" spans="1:5" x14ac:dyDescent="0.2">
      <c r="A122" s="5">
        <v>121</v>
      </c>
      <c r="B122" t="s">
        <v>255</v>
      </c>
      <c r="C122" t="s">
        <v>381</v>
      </c>
      <c r="D122" t="s">
        <v>257</v>
      </c>
      <c r="E122" t="s">
        <v>382</v>
      </c>
    </row>
    <row r="123" spans="1:5" x14ac:dyDescent="0.2">
      <c r="A123" s="5">
        <v>122</v>
      </c>
      <c r="B123" t="s">
        <v>255</v>
      </c>
      <c r="C123" t="s">
        <v>383</v>
      </c>
      <c r="D123" t="s">
        <v>257</v>
      </c>
      <c r="E123" t="s">
        <v>384</v>
      </c>
    </row>
    <row r="124" spans="1:5" x14ac:dyDescent="0.2">
      <c r="A124" s="5">
        <v>123</v>
      </c>
      <c r="B124" t="s">
        <v>255</v>
      </c>
      <c r="C124" t="s">
        <v>385</v>
      </c>
      <c r="D124" t="s">
        <v>257</v>
      </c>
      <c r="E124" t="s">
        <v>386</v>
      </c>
    </row>
    <row r="125" spans="1:5" x14ac:dyDescent="0.2">
      <c r="A125" s="5">
        <v>124</v>
      </c>
      <c r="B125" t="s">
        <v>255</v>
      </c>
      <c r="C125" t="s">
        <v>387</v>
      </c>
      <c r="D125" t="s">
        <v>257</v>
      </c>
      <c r="E125" t="s">
        <v>388</v>
      </c>
    </row>
    <row r="126" spans="1:5" x14ac:dyDescent="0.2">
      <c r="A126" s="5">
        <v>125</v>
      </c>
      <c r="B126" t="s">
        <v>114</v>
      </c>
      <c r="C126" t="s">
        <v>109</v>
      </c>
    </row>
    <row r="127" spans="1:5" x14ac:dyDescent="0.2">
      <c r="A127" s="5">
        <v>126</v>
      </c>
      <c r="B127" t="s">
        <v>4</v>
      </c>
      <c r="C127" t="s">
        <v>389</v>
      </c>
    </row>
    <row r="128" spans="1:5" x14ac:dyDescent="0.2">
      <c r="A128" s="5">
        <v>127</v>
      </c>
      <c r="B128" t="s">
        <v>4</v>
      </c>
      <c r="C128" t="s">
        <v>389</v>
      </c>
    </row>
    <row r="129" spans="1:5" x14ac:dyDescent="0.2">
      <c r="A129" s="5">
        <v>128</v>
      </c>
      <c r="B129" t="s">
        <v>4</v>
      </c>
      <c r="C129" t="s">
        <v>389</v>
      </c>
    </row>
    <row r="130" spans="1:5" x14ac:dyDescent="0.2">
      <c r="A130" s="5">
        <v>129</v>
      </c>
      <c r="B130" t="s">
        <v>4</v>
      </c>
      <c r="C130" t="s">
        <v>389</v>
      </c>
    </row>
    <row r="131" spans="1:5" x14ac:dyDescent="0.2">
      <c r="A131" s="5">
        <v>130</v>
      </c>
      <c r="B131" t="s">
        <v>4</v>
      </c>
      <c r="C131" t="s">
        <v>389</v>
      </c>
    </row>
    <row r="132" spans="1:5" x14ac:dyDescent="0.2">
      <c r="A132" s="5">
        <v>131</v>
      </c>
      <c r="B132" t="s">
        <v>4</v>
      </c>
      <c r="C132" t="s">
        <v>389</v>
      </c>
    </row>
    <row r="133" spans="1:5" x14ac:dyDescent="0.2">
      <c r="A133" s="5">
        <v>132</v>
      </c>
      <c r="B133" t="s">
        <v>4</v>
      </c>
      <c r="C133" t="s">
        <v>389</v>
      </c>
    </row>
    <row r="134" spans="1:5" x14ac:dyDescent="0.2">
      <c r="A134" s="5">
        <v>133</v>
      </c>
      <c r="B134" t="s">
        <v>255</v>
      </c>
      <c r="C134" t="s">
        <v>390</v>
      </c>
      <c r="D134" t="s">
        <v>257</v>
      </c>
      <c r="E134" t="s">
        <v>391</v>
      </c>
    </row>
    <row r="135" spans="1:5" x14ac:dyDescent="0.2">
      <c r="A135" s="5">
        <v>134</v>
      </c>
      <c r="B135" t="s">
        <v>251</v>
      </c>
      <c r="C135" t="e">
        <f>+VIO_3B</f>
        <v>#NAME?</v>
      </c>
    </row>
    <row r="136" spans="1:5" x14ac:dyDescent="0.2">
      <c r="A136" s="5">
        <v>135</v>
      </c>
      <c r="B136" t="s">
        <v>255</v>
      </c>
      <c r="C136" t="s">
        <v>392</v>
      </c>
      <c r="D136" t="s">
        <v>257</v>
      </c>
      <c r="E136" t="s">
        <v>393</v>
      </c>
    </row>
    <row r="137" spans="1:5" x14ac:dyDescent="0.2">
      <c r="A137" s="5">
        <v>136</v>
      </c>
      <c r="B137" t="s">
        <v>114</v>
      </c>
      <c r="C137" t="s">
        <v>109</v>
      </c>
    </row>
    <row r="138" spans="1:5" x14ac:dyDescent="0.2">
      <c r="A138" s="5">
        <v>137</v>
      </c>
      <c r="B138" t="s">
        <v>255</v>
      </c>
      <c r="C138" t="s">
        <v>394</v>
      </c>
      <c r="D138" t="s">
        <v>257</v>
      </c>
      <c r="E138" t="s">
        <v>395</v>
      </c>
    </row>
    <row r="139" spans="1:5" x14ac:dyDescent="0.2">
      <c r="A139" s="5">
        <v>138</v>
      </c>
      <c r="B139" t="s">
        <v>255</v>
      </c>
      <c r="C139" t="s">
        <v>396</v>
      </c>
      <c r="D139" t="s">
        <v>397</v>
      </c>
      <c r="E139" t="s">
        <v>398</v>
      </c>
    </row>
    <row r="140" spans="1:5" x14ac:dyDescent="0.2">
      <c r="A140" s="5">
        <v>139</v>
      </c>
      <c r="B140" t="s">
        <v>255</v>
      </c>
      <c r="C140" t="s">
        <v>399</v>
      </c>
      <c r="D140" t="s">
        <v>257</v>
      </c>
      <c r="E140" t="s">
        <v>400</v>
      </c>
    </row>
    <row r="141" spans="1:5" x14ac:dyDescent="0.2">
      <c r="A141" s="5">
        <v>140</v>
      </c>
      <c r="B141" t="s">
        <v>255</v>
      </c>
      <c r="C141" t="s">
        <v>401</v>
      </c>
      <c r="D141" t="s">
        <v>397</v>
      </c>
      <c r="E141" t="s">
        <v>402</v>
      </c>
    </row>
    <row r="142" spans="1:5" x14ac:dyDescent="0.2">
      <c r="A142" s="5">
        <v>141</v>
      </c>
      <c r="B142" t="s">
        <v>255</v>
      </c>
      <c r="C142" t="s">
        <v>403</v>
      </c>
      <c r="D142" t="s">
        <v>397</v>
      </c>
      <c r="E142" t="s">
        <v>404</v>
      </c>
    </row>
    <row r="143" spans="1:5" x14ac:dyDescent="0.2">
      <c r="A143" s="5">
        <v>142</v>
      </c>
      <c r="B143" t="s">
        <v>255</v>
      </c>
      <c r="C143" t="s">
        <v>405</v>
      </c>
      <c r="D143" t="s">
        <v>397</v>
      </c>
      <c r="E143" t="s">
        <v>406</v>
      </c>
    </row>
    <row r="144" spans="1:5" x14ac:dyDescent="0.2">
      <c r="A144" s="5">
        <v>143</v>
      </c>
      <c r="B144" t="s">
        <v>255</v>
      </c>
      <c r="C144" t="s">
        <v>407</v>
      </c>
      <c r="D144" t="s">
        <v>397</v>
      </c>
      <c r="E144" t="s">
        <v>408</v>
      </c>
    </row>
    <row r="145" spans="1:5" x14ac:dyDescent="0.2">
      <c r="A145" s="5">
        <v>144</v>
      </c>
      <c r="B145" t="s">
        <v>255</v>
      </c>
      <c r="C145" t="s">
        <v>409</v>
      </c>
      <c r="D145" t="s">
        <v>397</v>
      </c>
      <c r="E145" t="s">
        <v>410</v>
      </c>
    </row>
    <row r="146" spans="1:5" x14ac:dyDescent="0.2">
      <c r="A146" s="5">
        <v>145</v>
      </c>
      <c r="B146" t="s">
        <v>255</v>
      </c>
      <c r="C146" t="s">
        <v>411</v>
      </c>
      <c r="D146" t="s">
        <v>397</v>
      </c>
      <c r="E146" t="s">
        <v>412</v>
      </c>
    </row>
    <row r="147" spans="1:5" x14ac:dyDescent="0.2">
      <c r="A147" s="5">
        <v>146</v>
      </c>
      <c r="B147" t="s">
        <v>255</v>
      </c>
      <c r="C147" t="s">
        <v>413</v>
      </c>
      <c r="D147" t="s">
        <v>397</v>
      </c>
      <c r="E147" t="s">
        <v>414</v>
      </c>
    </row>
    <row r="148" spans="1:5" x14ac:dyDescent="0.2">
      <c r="A148" s="5">
        <v>147</v>
      </c>
      <c r="B148" t="s">
        <v>255</v>
      </c>
      <c r="C148" t="s">
        <v>415</v>
      </c>
      <c r="D148" t="s">
        <v>397</v>
      </c>
      <c r="E148" t="s">
        <v>416</v>
      </c>
    </row>
    <row r="149" spans="1:5" x14ac:dyDescent="0.2">
      <c r="A149" s="5">
        <v>148</v>
      </c>
      <c r="B149" t="s">
        <v>255</v>
      </c>
      <c r="C149" t="s">
        <v>417</v>
      </c>
      <c r="D149" t="s">
        <v>397</v>
      </c>
      <c r="E149" t="s">
        <v>418</v>
      </c>
    </row>
    <row r="150" spans="1:5" x14ac:dyDescent="0.2">
      <c r="A150" s="5">
        <v>149</v>
      </c>
      <c r="B150" t="s">
        <v>255</v>
      </c>
      <c r="C150" t="s">
        <v>419</v>
      </c>
      <c r="D150" t="s">
        <v>397</v>
      </c>
      <c r="E150" t="s">
        <v>420</v>
      </c>
    </row>
    <row r="151" spans="1:5" x14ac:dyDescent="0.2">
      <c r="A151" s="5">
        <v>150</v>
      </c>
      <c r="B151" t="s">
        <v>255</v>
      </c>
      <c r="C151" t="s">
        <v>421</v>
      </c>
      <c r="D151" t="s">
        <v>397</v>
      </c>
      <c r="E151" t="s">
        <v>422</v>
      </c>
    </row>
    <row r="152" spans="1:5" x14ac:dyDescent="0.2">
      <c r="A152" s="5">
        <v>151</v>
      </c>
      <c r="B152" t="s">
        <v>255</v>
      </c>
      <c r="C152" t="s">
        <v>423</v>
      </c>
      <c r="D152" t="s">
        <v>397</v>
      </c>
      <c r="E152" t="s">
        <v>424</v>
      </c>
    </row>
    <row r="153" spans="1:5" x14ac:dyDescent="0.2">
      <c r="A153" s="5">
        <v>152</v>
      </c>
      <c r="B153" t="s">
        <v>255</v>
      </c>
      <c r="C153" t="s">
        <v>425</v>
      </c>
      <c r="D153" t="s">
        <v>397</v>
      </c>
      <c r="E153" t="s">
        <v>426</v>
      </c>
    </row>
    <row r="154" spans="1:5" x14ac:dyDescent="0.2">
      <c r="A154" s="5">
        <v>153</v>
      </c>
      <c r="B154" t="s">
        <v>114</v>
      </c>
      <c r="C154" t="s">
        <v>109</v>
      </c>
    </row>
    <row r="155" spans="1:5" x14ac:dyDescent="0.2">
      <c r="A155" s="5">
        <v>154</v>
      </c>
      <c r="B155" t="s">
        <v>255</v>
      </c>
      <c r="C155" t="s">
        <v>427</v>
      </c>
      <c r="D155" t="s">
        <v>397</v>
      </c>
      <c r="E155" t="s">
        <v>428</v>
      </c>
    </row>
    <row r="156" spans="1:5" x14ac:dyDescent="0.2">
      <c r="A156" s="5">
        <v>155</v>
      </c>
      <c r="B156" t="s">
        <v>255</v>
      </c>
      <c r="C156" t="s">
        <v>429</v>
      </c>
      <c r="D156" t="s">
        <v>397</v>
      </c>
      <c r="E156" t="s">
        <v>430</v>
      </c>
    </row>
    <row r="157" spans="1:5" x14ac:dyDescent="0.2">
      <c r="A157" s="5">
        <v>156</v>
      </c>
      <c r="B157" t="s">
        <v>255</v>
      </c>
      <c r="C157" t="s">
        <v>431</v>
      </c>
      <c r="D157" t="s">
        <v>397</v>
      </c>
      <c r="E157" t="s">
        <v>432</v>
      </c>
    </row>
    <row r="158" spans="1:5" x14ac:dyDescent="0.2">
      <c r="A158" s="5">
        <v>157</v>
      </c>
      <c r="B158" t="s">
        <v>255</v>
      </c>
      <c r="C158" t="s">
        <v>433</v>
      </c>
      <c r="D158" t="s">
        <v>397</v>
      </c>
      <c r="E158" t="s">
        <v>434</v>
      </c>
    </row>
    <row r="159" spans="1:5" x14ac:dyDescent="0.2">
      <c r="A159" s="5">
        <v>158</v>
      </c>
      <c r="B159" t="s">
        <v>114</v>
      </c>
      <c r="C159" t="s">
        <v>109</v>
      </c>
    </row>
    <row r="160" spans="1:5" x14ac:dyDescent="0.2">
      <c r="A160" s="5">
        <v>159</v>
      </c>
      <c r="B160" t="s">
        <v>255</v>
      </c>
      <c r="C160" t="s">
        <v>435</v>
      </c>
      <c r="D160" t="s">
        <v>397</v>
      </c>
      <c r="E160" t="s">
        <v>436</v>
      </c>
    </row>
    <row r="161" spans="1:5" x14ac:dyDescent="0.2">
      <c r="A161" s="5">
        <v>160</v>
      </c>
      <c r="B161" t="s">
        <v>255</v>
      </c>
      <c r="C161" t="s">
        <v>437</v>
      </c>
      <c r="D161" t="s">
        <v>397</v>
      </c>
      <c r="E161" t="s">
        <v>438</v>
      </c>
    </row>
    <row r="162" spans="1:5" x14ac:dyDescent="0.2">
      <c r="A162" s="5">
        <v>161</v>
      </c>
      <c r="B162" t="s">
        <v>255</v>
      </c>
      <c r="C162" t="s">
        <v>439</v>
      </c>
      <c r="D162" t="s">
        <v>397</v>
      </c>
      <c r="E162" t="s">
        <v>440</v>
      </c>
    </row>
    <row r="163" spans="1:5" x14ac:dyDescent="0.2">
      <c r="A163" s="5">
        <v>162</v>
      </c>
      <c r="B163" t="s">
        <v>255</v>
      </c>
      <c r="C163" t="s">
        <v>441</v>
      </c>
      <c r="D163" t="s">
        <v>397</v>
      </c>
      <c r="E163" t="s">
        <v>442</v>
      </c>
    </row>
    <row r="164" spans="1:5" x14ac:dyDescent="0.2">
      <c r="A164" s="5">
        <v>163</v>
      </c>
      <c r="B164" t="s">
        <v>255</v>
      </c>
      <c r="C164" t="s">
        <v>443</v>
      </c>
      <c r="D164" t="s">
        <v>397</v>
      </c>
      <c r="E164" t="s">
        <v>444</v>
      </c>
    </row>
    <row r="165" spans="1:5" x14ac:dyDescent="0.2">
      <c r="A165" s="5">
        <v>164</v>
      </c>
      <c r="B165" t="s">
        <v>255</v>
      </c>
      <c r="C165" t="s">
        <v>445</v>
      </c>
      <c r="D165" t="s">
        <v>397</v>
      </c>
      <c r="E165" t="s">
        <v>446</v>
      </c>
    </row>
    <row r="166" spans="1:5" x14ac:dyDescent="0.2">
      <c r="A166" s="5">
        <v>165</v>
      </c>
      <c r="B166" t="s">
        <v>255</v>
      </c>
      <c r="C166" t="s">
        <v>447</v>
      </c>
      <c r="D166" t="s">
        <v>397</v>
      </c>
      <c r="E166" t="s">
        <v>448</v>
      </c>
    </row>
    <row r="167" spans="1:5" x14ac:dyDescent="0.2">
      <c r="A167" s="5">
        <v>166</v>
      </c>
      <c r="B167" t="s">
        <v>255</v>
      </c>
      <c r="C167" t="s">
        <v>449</v>
      </c>
      <c r="D167" t="s">
        <v>397</v>
      </c>
      <c r="E167" t="s">
        <v>450</v>
      </c>
    </row>
    <row r="168" spans="1:5" x14ac:dyDescent="0.2">
      <c r="A168" s="5">
        <v>167</v>
      </c>
      <c r="B168" t="s">
        <v>255</v>
      </c>
      <c r="C168" t="s">
        <v>451</v>
      </c>
      <c r="D168" t="s">
        <v>397</v>
      </c>
      <c r="E168" t="s">
        <v>452</v>
      </c>
    </row>
    <row r="169" spans="1:5" x14ac:dyDescent="0.2">
      <c r="A169" s="5">
        <v>168</v>
      </c>
      <c r="B169" t="s">
        <v>255</v>
      </c>
      <c r="C169" t="s">
        <v>453</v>
      </c>
      <c r="D169" t="s">
        <v>397</v>
      </c>
      <c r="E169" t="s">
        <v>454</v>
      </c>
    </row>
    <row r="170" spans="1:5" x14ac:dyDescent="0.2">
      <c r="A170" s="5">
        <v>169</v>
      </c>
      <c r="B170" t="s">
        <v>255</v>
      </c>
      <c r="C170" t="s">
        <v>455</v>
      </c>
      <c r="D170" t="s">
        <v>397</v>
      </c>
      <c r="E170" t="s">
        <v>456</v>
      </c>
    </row>
    <row r="171" spans="1:5" x14ac:dyDescent="0.2">
      <c r="A171" s="5">
        <v>170</v>
      </c>
      <c r="B171" t="s">
        <v>255</v>
      </c>
      <c r="C171" t="s">
        <v>457</v>
      </c>
      <c r="D171" t="s">
        <v>397</v>
      </c>
      <c r="E171" t="s">
        <v>458</v>
      </c>
    </row>
    <row r="172" spans="1:5" x14ac:dyDescent="0.2">
      <c r="A172" s="5">
        <v>171</v>
      </c>
      <c r="B172" t="s">
        <v>255</v>
      </c>
      <c r="C172" t="s">
        <v>459</v>
      </c>
      <c r="D172" t="s">
        <v>397</v>
      </c>
      <c r="E172" t="s">
        <v>460</v>
      </c>
    </row>
    <row r="173" spans="1:5" x14ac:dyDescent="0.2">
      <c r="A173" s="5">
        <v>172</v>
      </c>
      <c r="B173" t="s">
        <v>255</v>
      </c>
      <c r="C173" t="s">
        <v>461</v>
      </c>
      <c r="D173" t="s">
        <v>462</v>
      </c>
      <c r="E173" t="s">
        <v>463</v>
      </c>
    </row>
    <row r="174" spans="1:5" x14ac:dyDescent="0.2">
      <c r="A174" s="5">
        <v>173</v>
      </c>
      <c r="B174" t="s">
        <v>255</v>
      </c>
      <c r="C174" t="s">
        <v>464</v>
      </c>
      <c r="D174" t="s">
        <v>397</v>
      </c>
      <c r="E174" t="s">
        <v>465</v>
      </c>
    </row>
    <row r="175" spans="1:5" x14ac:dyDescent="0.2">
      <c r="A175" s="5">
        <v>174</v>
      </c>
      <c r="B175" t="s">
        <v>255</v>
      </c>
      <c r="C175" t="s">
        <v>466</v>
      </c>
      <c r="D175" t="s">
        <v>462</v>
      </c>
      <c r="E175" t="s">
        <v>467</v>
      </c>
    </row>
    <row r="176" spans="1:5" x14ac:dyDescent="0.2">
      <c r="A176" s="5">
        <v>175</v>
      </c>
      <c r="B176" t="s">
        <v>114</v>
      </c>
      <c r="C176" t="s">
        <v>109</v>
      </c>
    </row>
    <row r="177" spans="1:5" x14ac:dyDescent="0.2">
      <c r="A177" s="5">
        <v>176</v>
      </c>
      <c r="B177" t="s">
        <v>251</v>
      </c>
      <c r="C177" t="e">
        <f>+VIO_8A</f>
        <v>#NAME?</v>
      </c>
    </row>
    <row r="178" spans="1:5" x14ac:dyDescent="0.2">
      <c r="A178" s="5">
        <v>177</v>
      </c>
      <c r="B178" t="s">
        <v>255</v>
      </c>
      <c r="C178" t="s">
        <v>468</v>
      </c>
      <c r="D178" t="s">
        <v>462</v>
      </c>
      <c r="E178" t="s">
        <v>469</v>
      </c>
    </row>
    <row r="179" spans="1:5" x14ac:dyDescent="0.2">
      <c r="A179" s="5">
        <v>178</v>
      </c>
      <c r="B179" t="s">
        <v>255</v>
      </c>
      <c r="C179" t="s">
        <v>470</v>
      </c>
      <c r="D179" t="s">
        <v>462</v>
      </c>
      <c r="E179" t="s">
        <v>471</v>
      </c>
    </row>
    <row r="180" spans="1:5" x14ac:dyDescent="0.2">
      <c r="A180" s="5">
        <v>179</v>
      </c>
      <c r="B180" t="s">
        <v>255</v>
      </c>
      <c r="C180" t="s">
        <v>472</v>
      </c>
      <c r="D180" t="s">
        <v>462</v>
      </c>
      <c r="E180" t="s">
        <v>473</v>
      </c>
    </row>
    <row r="181" spans="1:5" x14ac:dyDescent="0.2">
      <c r="A181" s="5">
        <v>180</v>
      </c>
      <c r="B181" t="s">
        <v>255</v>
      </c>
      <c r="C181" t="s">
        <v>474</v>
      </c>
      <c r="D181" t="s">
        <v>462</v>
      </c>
      <c r="E181" t="s">
        <v>475</v>
      </c>
    </row>
    <row r="182" spans="1:5" x14ac:dyDescent="0.2">
      <c r="A182" s="5">
        <v>181</v>
      </c>
      <c r="B182" t="s">
        <v>251</v>
      </c>
      <c r="C182" t="s">
        <v>725</v>
      </c>
    </row>
    <row r="183" spans="1:5" x14ac:dyDescent="0.2">
      <c r="A183" s="5">
        <v>182</v>
      </c>
      <c r="B183" t="s">
        <v>114</v>
      </c>
      <c r="C183" t="s">
        <v>109</v>
      </c>
    </row>
    <row r="184" spans="1:5" x14ac:dyDescent="0.2">
      <c r="A184" s="5">
        <v>183</v>
      </c>
      <c r="B184" t="s">
        <v>240</v>
      </c>
      <c r="C184" t="s">
        <v>726</v>
      </c>
      <c r="D184" t="s">
        <v>241</v>
      </c>
      <c r="E184" t="s">
        <v>476</v>
      </c>
    </row>
    <row r="185" spans="1:5" x14ac:dyDescent="0.2">
      <c r="A185" s="5">
        <v>184</v>
      </c>
      <c r="B185" t="s">
        <v>240</v>
      </c>
      <c r="C185" t="s">
        <v>727</v>
      </c>
      <c r="D185" t="s">
        <v>477</v>
      </c>
      <c r="E185" t="s">
        <v>478</v>
      </c>
    </row>
    <row r="186" spans="1:5" x14ac:dyDescent="0.2">
      <c r="A186" s="5">
        <v>185</v>
      </c>
      <c r="B186" t="s">
        <v>240</v>
      </c>
      <c r="C186" t="s">
        <v>728</v>
      </c>
      <c r="D186" t="s">
        <v>241</v>
      </c>
      <c r="E186" t="s">
        <v>479</v>
      </c>
    </row>
    <row r="187" spans="1:5" x14ac:dyDescent="0.2">
      <c r="A187" s="5">
        <v>186</v>
      </c>
      <c r="B187" t="s">
        <v>240</v>
      </c>
      <c r="C187" t="s">
        <v>729</v>
      </c>
      <c r="D187" t="s">
        <v>477</v>
      </c>
      <c r="E187" t="s">
        <v>480</v>
      </c>
    </row>
    <row r="188" spans="1:5" x14ac:dyDescent="0.2">
      <c r="A188" s="5">
        <v>187</v>
      </c>
      <c r="B188" t="s">
        <v>240</v>
      </c>
      <c r="C188" t="s">
        <v>730</v>
      </c>
      <c r="D188" t="s">
        <v>241</v>
      </c>
      <c r="E188" t="s">
        <v>481</v>
      </c>
    </row>
    <row r="189" spans="1:5" x14ac:dyDescent="0.2">
      <c r="A189" s="5">
        <v>188</v>
      </c>
      <c r="B189" t="s">
        <v>240</v>
      </c>
      <c r="C189" t="s">
        <v>731</v>
      </c>
      <c r="D189" t="s">
        <v>477</v>
      </c>
      <c r="E189" t="s">
        <v>482</v>
      </c>
    </row>
    <row r="190" spans="1:5" x14ac:dyDescent="0.2">
      <c r="A190" s="5">
        <v>189</v>
      </c>
      <c r="B190" t="s">
        <v>240</v>
      </c>
      <c r="C190" t="s">
        <v>732</v>
      </c>
      <c r="D190" t="s">
        <v>241</v>
      </c>
      <c r="E190" t="s">
        <v>483</v>
      </c>
    </row>
    <row r="191" spans="1:5" x14ac:dyDescent="0.2">
      <c r="A191" s="5">
        <v>190</v>
      </c>
      <c r="B191" t="s">
        <v>240</v>
      </c>
      <c r="C191" t="s">
        <v>733</v>
      </c>
      <c r="D191" t="s">
        <v>477</v>
      </c>
      <c r="E191" t="s">
        <v>484</v>
      </c>
    </row>
    <row r="192" spans="1:5" x14ac:dyDescent="0.2">
      <c r="A192" s="5">
        <v>191</v>
      </c>
      <c r="B192" t="s">
        <v>240</v>
      </c>
      <c r="C192" t="s">
        <v>734</v>
      </c>
      <c r="D192" t="s">
        <v>477</v>
      </c>
      <c r="E192" t="s">
        <v>485</v>
      </c>
    </row>
    <row r="193" spans="1:5" x14ac:dyDescent="0.2">
      <c r="A193" s="5">
        <v>192</v>
      </c>
      <c r="B193" t="s">
        <v>240</v>
      </c>
      <c r="C193" t="s">
        <v>735</v>
      </c>
      <c r="D193" t="s">
        <v>477</v>
      </c>
      <c r="E193" t="s">
        <v>486</v>
      </c>
    </row>
    <row r="194" spans="1:5" x14ac:dyDescent="0.2">
      <c r="A194" s="5">
        <v>193</v>
      </c>
      <c r="B194" t="s">
        <v>240</v>
      </c>
      <c r="C194" t="s">
        <v>736</v>
      </c>
      <c r="D194" t="s">
        <v>477</v>
      </c>
      <c r="E194" t="s">
        <v>487</v>
      </c>
    </row>
    <row r="195" spans="1:5" x14ac:dyDescent="0.2">
      <c r="A195" s="5">
        <v>194</v>
      </c>
      <c r="B195" t="s">
        <v>240</v>
      </c>
      <c r="C195" t="s">
        <v>737</v>
      </c>
      <c r="D195" t="s">
        <v>477</v>
      </c>
      <c r="E195" t="s">
        <v>488</v>
      </c>
    </row>
    <row r="196" spans="1:5" x14ac:dyDescent="0.2">
      <c r="A196" s="5">
        <v>195</v>
      </c>
      <c r="B196" t="s">
        <v>240</v>
      </c>
      <c r="C196" t="s">
        <v>738</v>
      </c>
      <c r="D196" t="s">
        <v>477</v>
      </c>
      <c r="E196" t="s">
        <v>489</v>
      </c>
    </row>
    <row r="197" spans="1:5" x14ac:dyDescent="0.2">
      <c r="A197" s="5">
        <v>196</v>
      </c>
      <c r="B197" t="s">
        <v>240</v>
      </c>
      <c r="C197" t="s">
        <v>739</v>
      </c>
      <c r="D197" t="s">
        <v>477</v>
      </c>
      <c r="E197" t="s">
        <v>490</v>
      </c>
    </row>
    <row r="198" spans="1:5" x14ac:dyDescent="0.2">
      <c r="A198" s="5">
        <v>197</v>
      </c>
      <c r="B198" t="s">
        <v>240</v>
      </c>
      <c r="C198" t="s">
        <v>740</v>
      </c>
      <c r="D198" t="s">
        <v>477</v>
      </c>
      <c r="E198" t="s">
        <v>491</v>
      </c>
    </row>
    <row r="199" spans="1:5" x14ac:dyDescent="0.2">
      <c r="A199" s="5">
        <v>198</v>
      </c>
      <c r="B199" t="s">
        <v>240</v>
      </c>
      <c r="C199" t="s">
        <v>741</v>
      </c>
      <c r="D199" t="s">
        <v>477</v>
      </c>
      <c r="E199" t="s">
        <v>492</v>
      </c>
    </row>
    <row r="200" spans="1:5" x14ac:dyDescent="0.2">
      <c r="A200" s="5">
        <v>199</v>
      </c>
      <c r="B200" t="s">
        <v>240</v>
      </c>
      <c r="C200" t="s">
        <v>742</v>
      </c>
      <c r="D200" t="s">
        <v>477</v>
      </c>
      <c r="E200" t="s">
        <v>493</v>
      </c>
    </row>
    <row r="201" spans="1:5" x14ac:dyDescent="0.2">
      <c r="A201" s="5">
        <v>200</v>
      </c>
      <c r="B201" t="s">
        <v>114</v>
      </c>
      <c r="C201" t="s">
        <v>109</v>
      </c>
    </row>
    <row r="202" spans="1:5" x14ac:dyDescent="0.2">
      <c r="A202" s="5">
        <v>201</v>
      </c>
      <c r="B202" t="s">
        <v>240</v>
      </c>
      <c r="C202" t="s">
        <v>743</v>
      </c>
      <c r="D202" t="s">
        <v>477</v>
      </c>
      <c r="E202" t="s">
        <v>494</v>
      </c>
    </row>
    <row r="203" spans="1:5" x14ac:dyDescent="0.2">
      <c r="A203" s="5">
        <v>202</v>
      </c>
      <c r="B203" t="s">
        <v>495</v>
      </c>
      <c r="C203" t="s">
        <v>496</v>
      </c>
      <c r="D203" t="s">
        <v>497</v>
      </c>
      <c r="E203" t="s">
        <v>498</v>
      </c>
    </row>
    <row r="204" spans="1:5" x14ac:dyDescent="0.2">
      <c r="A204" s="5">
        <v>203</v>
      </c>
      <c r="B204" t="s">
        <v>240</v>
      </c>
      <c r="C204" t="s">
        <v>744</v>
      </c>
      <c r="D204" t="s">
        <v>477</v>
      </c>
      <c r="E204" t="s">
        <v>499</v>
      </c>
    </row>
    <row r="205" spans="1:5" x14ac:dyDescent="0.2">
      <c r="A205" s="5">
        <v>204</v>
      </c>
      <c r="B205" t="s">
        <v>495</v>
      </c>
      <c r="C205" t="s">
        <v>500</v>
      </c>
      <c r="D205" t="s">
        <v>497</v>
      </c>
      <c r="E205" t="s">
        <v>501</v>
      </c>
    </row>
    <row r="206" spans="1:5" x14ac:dyDescent="0.2">
      <c r="A206" s="5">
        <v>205</v>
      </c>
      <c r="B206" t="s">
        <v>240</v>
      </c>
      <c r="C206" t="s">
        <v>745</v>
      </c>
      <c r="D206" t="s">
        <v>477</v>
      </c>
      <c r="E206" t="s">
        <v>502</v>
      </c>
    </row>
    <row r="207" spans="1:5" x14ac:dyDescent="0.2">
      <c r="A207" s="5">
        <v>206</v>
      </c>
      <c r="B207" t="s">
        <v>114</v>
      </c>
      <c r="C207" t="s">
        <v>109</v>
      </c>
    </row>
    <row r="208" spans="1:5" x14ac:dyDescent="0.2">
      <c r="A208" s="5">
        <v>207</v>
      </c>
      <c r="B208" t="s">
        <v>114</v>
      </c>
      <c r="C208" t="s">
        <v>109</v>
      </c>
    </row>
    <row r="209" spans="1:5" x14ac:dyDescent="0.2">
      <c r="A209" s="5">
        <v>208</v>
      </c>
      <c r="B209" t="s">
        <v>495</v>
      </c>
      <c r="C209" t="s">
        <v>503</v>
      </c>
      <c r="D209" t="s">
        <v>497</v>
      </c>
      <c r="E209" t="s">
        <v>504</v>
      </c>
    </row>
    <row r="210" spans="1:5" x14ac:dyDescent="0.2">
      <c r="A210" s="5">
        <v>209</v>
      </c>
      <c r="B210" t="s">
        <v>495</v>
      </c>
      <c r="C210" t="s">
        <v>505</v>
      </c>
      <c r="D210" t="s">
        <v>497</v>
      </c>
      <c r="E210" t="s">
        <v>506</v>
      </c>
    </row>
    <row r="211" spans="1:5" x14ac:dyDescent="0.2">
      <c r="A211" s="5">
        <v>210</v>
      </c>
      <c r="B211" t="s">
        <v>495</v>
      </c>
      <c r="C211" t="s">
        <v>507</v>
      </c>
      <c r="D211" t="s">
        <v>497</v>
      </c>
      <c r="E211" t="s">
        <v>508</v>
      </c>
    </row>
    <row r="212" spans="1:5" x14ac:dyDescent="0.2">
      <c r="A212" s="5">
        <v>211</v>
      </c>
      <c r="B212" t="s">
        <v>495</v>
      </c>
      <c r="C212" t="s">
        <v>509</v>
      </c>
      <c r="D212" t="s">
        <v>497</v>
      </c>
      <c r="E212" t="s">
        <v>510</v>
      </c>
    </row>
    <row r="213" spans="1:5" x14ac:dyDescent="0.2">
      <c r="A213" s="5">
        <v>212</v>
      </c>
      <c r="B213" t="s">
        <v>114</v>
      </c>
      <c r="C213" t="s">
        <v>109</v>
      </c>
    </row>
    <row r="214" spans="1:5" x14ac:dyDescent="0.2">
      <c r="A214" s="5">
        <v>213</v>
      </c>
      <c r="B214" t="s">
        <v>114</v>
      </c>
      <c r="C214" t="s">
        <v>109</v>
      </c>
    </row>
    <row r="215" spans="1:5" x14ac:dyDescent="0.2">
      <c r="A215" s="5">
        <v>214</v>
      </c>
      <c r="B215" t="s">
        <v>495</v>
      </c>
      <c r="C215" t="s">
        <v>511</v>
      </c>
      <c r="D215" t="s">
        <v>497</v>
      </c>
      <c r="E215" t="s">
        <v>512</v>
      </c>
    </row>
    <row r="216" spans="1:5" x14ac:dyDescent="0.2">
      <c r="A216" s="5">
        <v>215</v>
      </c>
      <c r="B216" t="s">
        <v>495</v>
      </c>
      <c r="C216" t="s">
        <v>513</v>
      </c>
      <c r="D216" t="s">
        <v>497</v>
      </c>
      <c r="E216" t="s">
        <v>514</v>
      </c>
    </row>
    <row r="217" spans="1:5" x14ac:dyDescent="0.2">
      <c r="A217" s="5">
        <v>215</v>
      </c>
      <c r="B217" t="s">
        <v>495</v>
      </c>
      <c r="C217" t="s">
        <v>515</v>
      </c>
      <c r="D217" t="s">
        <v>497</v>
      </c>
      <c r="E217" t="s">
        <v>516</v>
      </c>
    </row>
    <row r="218" spans="1:5" x14ac:dyDescent="0.2">
      <c r="A218" s="5">
        <v>216</v>
      </c>
      <c r="B218" t="s">
        <v>495</v>
      </c>
      <c r="C218" t="s">
        <v>517</v>
      </c>
      <c r="D218" t="s">
        <v>497</v>
      </c>
      <c r="E218" t="s">
        <v>518</v>
      </c>
    </row>
    <row r="219" spans="1:5" x14ac:dyDescent="0.2">
      <c r="A219" s="5">
        <v>218</v>
      </c>
      <c r="B219" t="s">
        <v>114</v>
      </c>
      <c r="C219" t="s">
        <v>109</v>
      </c>
    </row>
    <row r="220" spans="1:5" x14ac:dyDescent="0.2">
      <c r="A220" s="5">
        <v>219</v>
      </c>
      <c r="B220" t="s">
        <v>114</v>
      </c>
      <c r="C220" t="s">
        <v>109</v>
      </c>
    </row>
    <row r="221" spans="1:5" x14ac:dyDescent="0.2">
      <c r="A221" s="5">
        <v>220</v>
      </c>
      <c r="B221" t="s">
        <v>495</v>
      </c>
      <c r="C221" t="s">
        <v>519</v>
      </c>
      <c r="D221" t="s">
        <v>497</v>
      </c>
      <c r="E221" t="s">
        <v>520</v>
      </c>
    </row>
    <row r="222" spans="1:5" x14ac:dyDescent="0.2">
      <c r="A222" s="5">
        <v>221</v>
      </c>
      <c r="B222" t="s">
        <v>495</v>
      </c>
      <c r="C222" t="s">
        <v>521</v>
      </c>
      <c r="D222" t="s">
        <v>497</v>
      </c>
      <c r="E222" t="s">
        <v>522</v>
      </c>
    </row>
    <row r="223" spans="1:5" x14ac:dyDescent="0.2">
      <c r="A223" s="5">
        <v>222</v>
      </c>
      <c r="B223" t="s">
        <v>495</v>
      </c>
      <c r="C223" t="s">
        <v>523</v>
      </c>
      <c r="D223" t="s">
        <v>497</v>
      </c>
      <c r="E223" t="s">
        <v>524</v>
      </c>
    </row>
    <row r="224" spans="1:5" x14ac:dyDescent="0.2">
      <c r="A224" s="5">
        <v>223</v>
      </c>
      <c r="B224" t="s">
        <v>495</v>
      </c>
      <c r="C224" t="s">
        <v>525</v>
      </c>
      <c r="D224" t="s">
        <v>497</v>
      </c>
      <c r="E224" t="s">
        <v>526</v>
      </c>
    </row>
    <row r="225" spans="1:5" x14ac:dyDescent="0.2">
      <c r="A225" s="5">
        <v>224</v>
      </c>
      <c r="B225" t="s">
        <v>114</v>
      </c>
      <c r="C225" t="s">
        <v>109</v>
      </c>
    </row>
    <row r="226" spans="1:5" x14ac:dyDescent="0.2">
      <c r="A226" s="5">
        <v>225</v>
      </c>
      <c r="B226" t="s">
        <v>114</v>
      </c>
      <c r="C226" t="s">
        <v>109</v>
      </c>
    </row>
    <row r="227" spans="1:5" x14ac:dyDescent="0.2">
      <c r="A227" s="5">
        <v>226</v>
      </c>
      <c r="B227" t="s">
        <v>495</v>
      </c>
      <c r="C227" t="s">
        <v>527</v>
      </c>
      <c r="D227" t="s">
        <v>528</v>
      </c>
      <c r="E227" t="s">
        <v>529</v>
      </c>
    </row>
    <row r="228" spans="1:5" x14ac:dyDescent="0.2">
      <c r="A228" s="5">
        <v>227</v>
      </c>
      <c r="B228" t="s">
        <v>495</v>
      </c>
      <c r="C228" t="s">
        <v>530</v>
      </c>
      <c r="D228" t="s">
        <v>528</v>
      </c>
      <c r="E228" t="s">
        <v>531</v>
      </c>
    </row>
    <row r="229" spans="1:5" x14ac:dyDescent="0.2">
      <c r="A229" s="5">
        <v>228</v>
      </c>
      <c r="B229" t="s">
        <v>495</v>
      </c>
      <c r="C229" t="s">
        <v>532</v>
      </c>
      <c r="D229" t="s">
        <v>528</v>
      </c>
      <c r="E229" t="s">
        <v>533</v>
      </c>
    </row>
    <row r="230" spans="1:5" x14ac:dyDescent="0.2">
      <c r="A230" s="5">
        <v>229</v>
      </c>
      <c r="B230" t="s">
        <v>495</v>
      </c>
      <c r="C230" t="s">
        <v>534</v>
      </c>
      <c r="D230" t="s">
        <v>528</v>
      </c>
      <c r="E230" t="s">
        <v>535</v>
      </c>
    </row>
    <row r="231" spans="1:5" x14ac:dyDescent="0.2">
      <c r="A231" s="5">
        <v>230</v>
      </c>
      <c r="B231" t="s">
        <v>114</v>
      </c>
      <c r="C231" t="s">
        <v>109</v>
      </c>
    </row>
    <row r="232" spans="1:5" x14ac:dyDescent="0.2">
      <c r="A232" s="5">
        <v>231</v>
      </c>
      <c r="B232" t="s">
        <v>114</v>
      </c>
      <c r="C232" t="s">
        <v>109</v>
      </c>
    </row>
    <row r="233" spans="1:5" x14ac:dyDescent="0.2">
      <c r="A233" s="5">
        <v>232</v>
      </c>
      <c r="B233" t="s">
        <v>495</v>
      </c>
      <c r="C233" t="s">
        <v>536</v>
      </c>
      <c r="D233" t="s">
        <v>528</v>
      </c>
      <c r="E233" t="s">
        <v>537</v>
      </c>
    </row>
    <row r="234" spans="1:5" x14ac:dyDescent="0.2">
      <c r="A234" s="5">
        <v>233</v>
      </c>
      <c r="B234" t="s">
        <v>495</v>
      </c>
      <c r="C234" t="s">
        <v>538</v>
      </c>
      <c r="D234" t="s">
        <v>528</v>
      </c>
      <c r="E234" t="s">
        <v>539</v>
      </c>
    </row>
    <row r="235" spans="1:5" x14ac:dyDescent="0.2">
      <c r="A235" s="5">
        <v>234</v>
      </c>
      <c r="B235" t="s">
        <v>495</v>
      </c>
      <c r="C235" t="s">
        <v>540</v>
      </c>
      <c r="D235" t="s">
        <v>528</v>
      </c>
      <c r="E235" t="s">
        <v>541</v>
      </c>
    </row>
    <row r="236" spans="1:5" x14ac:dyDescent="0.2">
      <c r="A236" s="5">
        <v>235</v>
      </c>
      <c r="B236" t="s">
        <v>495</v>
      </c>
      <c r="C236" t="s">
        <v>542</v>
      </c>
      <c r="D236" t="s">
        <v>528</v>
      </c>
      <c r="E236" t="s">
        <v>543</v>
      </c>
    </row>
    <row r="237" spans="1:5" x14ac:dyDescent="0.2">
      <c r="A237" s="5">
        <v>236</v>
      </c>
      <c r="B237" t="s">
        <v>114</v>
      </c>
      <c r="C237" t="s">
        <v>109</v>
      </c>
    </row>
    <row r="238" spans="1:5" x14ac:dyDescent="0.2">
      <c r="A238" s="5">
        <v>237</v>
      </c>
      <c r="B238" t="s">
        <v>114</v>
      </c>
      <c r="C238" t="s">
        <v>109</v>
      </c>
    </row>
    <row r="239" spans="1:5" x14ac:dyDescent="0.2">
      <c r="A239" s="5">
        <v>238</v>
      </c>
      <c r="B239" t="s">
        <v>495</v>
      </c>
      <c r="C239" t="s">
        <v>544</v>
      </c>
      <c r="D239" t="s">
        <v>528</v>
      </c>
      <c r="E239" t="s">
        <v>545</v>
      </c>
    </row>
    <row r="240" spans="1:5" x14ac:dyDescent="0.2">
      <c r="A240" s="5">
        <v>239</v>
      </c>
      <c r="B240" t="s">
        <v>495</v>
      </c>
      <c r="C240" t="s">
        <v>546</v>
      </c>
      <c r="D240" t="s">
        <v>528</v>
      </c>
      <c r="E240" t="s">
        <v>547</v>
      </c>
    </row>
    <row r="241" spans="1:9" x14ac:dyDescent="0.2">
      <c r="A241" s="5">
        <v>240</v>
      </c>
      <c r="B241" t="s">
        <v>495</v>
      </c>
      <c r="C241" t="s">
        <v>548</v>
      </c>
      <c r="D241" t="s">
        <v>528</v>
      </c>
      <c r="E241" t="s">
        <v>549</v>
      </c>
    </row>
    <row r="242" spans="1:9" x14ac:dyDescent="0.2">
      <c r="A242" s="5">
        <v>241</v>
      </c>
      <c r="B242" t="s">
        <v>495</v>
      </c>
      <c r="C242" t="s">
        <v>550</v>
      </c>
      <c r="D242" t="s">
        <v>528</v>
      </c>
      <c r="E242" t="s">
        <v>551</v>
      </c>
    </row>
    <row r="243" spans="1:9" x14ac:dyDescent="0.2">
      <c r="A243" s="5">
        <v>242</v>
      </c>
      <c r="B243" t="s">
        <v>163</v>
      </c>
      <c r="C243" t="s">
        <v>552</v>
      </c>
    </row>
    <row r="244" spans="1:9" x14ac:dyDescent="0.2">
      <c r="A244" s="5">
        <v>243</v>
      </c>
      <c r="B244" t="s">
        <v>114</v>
      </c>
      <c r="C244" t="s">
        <v>109</v>
      </c>
    </row>
    <row r="245" spans="1:9" x14ac:dyDescent="0.2">
      <c r="A245" s="5">
        <v>244</v>
      </c>
      <c r="B245" t="s">
        <v>116</v>
      </c>
      <c r="C245" t="s">
        <v>553</v>
      </c>
      <c r="D245" t="s">
        <v>554</v>
      </c>
      <c r="E245" t="s">
        <v>555</v>
      </c>
      <c r="F245" t="s">
        <v>556</v>
      </c>
      <c r="G245" t="s">
        <v>557</v>
      </c>
      <c r="H245" t="s">
        <v>558</v>
      </c>
    </row>
    <row r="246" spans="1:9" x14ac:dyDescent="0.2">
      <c r="A246" s="5">
        <v>245</v>
      </c>
      <c r="B246" t="s">
        <v>495</v>
      </c>
      <c r="C246" t="s">
        <v>559</v>
      </c>
      <c r="D246" t="s">
        <v>528</v>
      </c>
      <c r="E246" t="s">
        <v>560</v>
      </c>
    </row>
    <row r="247" spans="1:9" x14ac:dyDescent="0.2">
      <c r="A247" s="5">
        <v>246</v>
      </c>
      <c r="B247" t="s">
        <v>163</v>
      </c>
      <c r="C247" t="s">
        <v>561</v>
      </c>
    </row>
    <row r="248" spans="1:9" x14ac:dyDescent="0.2">
      <c r="A248" s="5">
        <v>247</v>
      </c>
      <c r="B248" t="s">
        <v>495</v>
      </c>
      <c r="C248" t="s">
        <v>562</v>
      </c>
      <c r="D248" t="s">
        <v>528</v>
      </c>
      <c r="E248" t="s">
        <v>563</v>
      </c>
    </row>
    <row r="249" spans="1:9" x14ac:dyDescent="0.2">
      <c r="A249" s="5">
        <v>248</v>
      </c>
      <c r="B249" t="s">
        <v>116</v>
      </c>
      <c r="C249" t="s">
        <v>564</v>
      </c>
      <c r="D249" t="s">
        <v>554</v>
      </c>
      <c r="E249" t="s">
        <v>565</v>
      </c>
      <c r="F249" t="s">
        <v>566</v>
      </c>
      <c r="G249" t="s">
        <v>567</v>
      </c>
      <c r="H249" t="s">
        <v>568</v>
      </c>
    </row>
    <row r="250" spans="1:9" x14ac:dyDescent="0.2">
      <c r="A250" s="5">
        <v>249</v>
      </c>
      <c r="B250" t="s">
        <v>163</v>
      </c>
      <c r="C250" t="s">
        <v>569</v>
      </c>
      <c r="D250" t="s">
        <v>570</v>
      </c>
      <c r="E250" t="s">
        <v>571</v>
      </c>
      <c r="F250" t="s">
        <v>572</v>
      </c>
      <c r="G250" t="s">
        <v>573</v>
      </c>
    </row>
    <row r="251" spans="1:9" x14ac:dyDescent="0.2">
      <c r="A251" s="5">
        <v>250</v>
      </c>
      <c r="B251" t="s">
        <v>116</v>
      </c>
      <c r="C251" t="s">
        <v>574</v>
      </c>
      <c r="D251" t="s">
        <v>554</v>
      </c>
      <c r="E251" t="s">
        <v>575</v>
      </c>
      <c r="F251" t="s">
        <v>576</v>
      </c>
      <c r="G251" t="s">
        <v>577</v>
      </c>
      <c r="H251" t="s">
        <v>578</v>
      </c>
    </row>
    <row r="252" spans="1:9" x14ac:dyDescent="0.2">
      <c r="A252" s="5">
        <v>251</v>
      </c>
      <c r="B252" t="s">
        <v>116</v>
      </c>
      <c r="C252" t="s">
        <v>579</v>
      </c>
      <c r="D252" t="s">
        <v>570</v>
      </c>
      <c r="E252" t="s">
        <v>580</v>
      </c>
      <c r="F252" t="s">
        <v>581</v>
      </c>
      <c r="G252" t="s">
        <v>582</v>
      </c>
      <c r="H252" t="s">
        <v>583</v>
      </c>
      <c r="I252" t="s">
        <v>584</v>
      </c>
    </row>
    <row r="253" spans="1:9" x14ac:dyDescent="0.2">
      <c r="A253" s="5">
        <v>252</v>
      </c>
      <c r="B253" t="s">
        <v>116</v>
      </c>
      <c r="C253" t="s">
        <v>585</v>
      </c>
      <c r="D253" t="s">
        <v>554</v>
      </c>
      <c r="E253" t="s">
        <v>586</v>
      </c>
      <c r="F253" t="s">
        <v>587</v>
      </c>
      <c r="G253" t="s">
        <v>588</v>
      </c>
      <c r="H253" t="s">
        <v>589</v>
      </c>
    </row>
    <row r="254" spans="1:9" x14ac:dyDescent="0.2">
      <c r="A254" s="5">
        <v>253</v>
      </c>
      <c r="B254" t="s">
        <v>116</v>
      </c>
      <c r="C254" t="s">
        <v>590</v>
      </c>
      <c r="D254" t="s">
        <v>570</v>
      </c>
      <c r="E254" t="s">
        <v>591</v>
      </c>
      <c r="F254" t="s">
        <v>592</v>
      </c>
      <c r="G254" t="s">
        <v>593</v>
      </c>
      <c r="H254" t="s">
        <v>594</v>
      </c>
      <c r="I254" t="s">
        <v>595</v>
      </c>
    </row>
    <row r="255" spans="1:9" x14ac:dyDescent="0.2">
      <c r="A255" s="5">
        <v>254</v>
      </c>
      <c r="B255" t="s">
        <v>116</v>
      </c>
      <c r="C255" t="s">
        <v>596</v>
      </c>
      <c r="D255" t="s">
        <v>554</v>
      </c>
      <c r="E255" t="s">
        <v>597</v>
      </c>
      <c r="F255" t="s">
        <v>598</v>
      </c>
      <c r="G255" t="s">
        <v>599</v>
      </c>
      <c r="H255" t="s">
        <v>600</v>
      </c>
    </row>
    <row r="256" spans="1:9" x14ac:dyDescent="0.2">
      <c r="A256" s="5">
        <v>255</v>
      </c>
      <c r="B256" t="s">
        <v>116</v>
      </c>
      <c r="C256" t="s">
        <v>601</v>
      </c>
      <c r="D256" t="s">
        <v>570</v>
      </c>
      <c r="E256" t="s">
        <v>602</v>
      </c>
      <c r="F256" t="s">
        <v>603</v>
      </c>
      <c r="G256" t="s">
        <v>604</v>
      </c>
      <c r="H256" t="s">
        <v>605</v>
      </c>
      <c r="I256" t="s">
        <v>606</v>
      </c>
    </row>
    <row r="257" spans="1:9" x14ac:dyDescent="0.2">
      <c r="A257" s="5">
        <v>256</v>
      </c>
      <c r="B257" t="s">
        <v>163</v>
      </c>
      <c r="C257" t="s">
        <v>607</v>
      </c>
    </row>
    <row r="258" spans="1:9" x14ac:dyDescent="0.2">
      <c r="A258" s="5">
        <v>257</v>
      </c>
      <c r="B258" t="s">
        <v>116</v>
      </c>
      <c r="C258" t="s">
        <v>608</v>
      </c>
      <c r="D258" t="s">
        <v>570</v>
      </c>
      <c r="E258" t="s">
        <v>609</v>
      </c>
      <c r="F258" t="s">
        <v>610</v>
      </c>
      <c r="G258" t="s">
        <v>611</v>
      </c>
      <c r="H258" t="s">
        <v>612</v>
      </c>
    </row>
    <row r="259" spans="1:9" x14ac:dyDescent="0.2">
      <c r="A259" s="5">
        <v>258</v>
      </c>
      <c r="B259" t="s">
        <v>116</v>
      </c>
      <c r="C259" t="s">
        <v>613</v>
      </c>
      <c r="D259" t="s">
        <v>554</v>
      </c>
      <c r="E259" t="s">
        <v>614</v>
      </c>
      <c r="F259" t="s">
        <v>615</v>
      </c>
      <c r="G259" t="s">
        <v>616</v>
      </c>
      <c r="H259" t="s">
        <v>617</v>
      </c>
    </row>
    <row r="260" spans="1:9" x14ac:dyDescent="0.2">
      <c r="A260" s="5">
        <v>259</v>
      </c>
      <c r="B260" t="s">
        <v>116</v>
      </c>
      <c r="C260" t="s">
        <v>618</v>
      </c>
      <c r="D260" t="s">
        <v>570</v>
      </c>
      <c r="E260" t="s">
        <v>619</v>
      </c>
      <c r="F260" t="s">
        <v>620</v>
      </c>
      <c r="G260" t="s">
        <v>621</v>
      </c>
      <c r="H260" t="s">
        <v>622</v>
      </c>
      <c r="I260" t="s">
        <v>623</v>
      </c>
    </row>
    <row r="261" spans="1:9" x14ac:dyDescent="0.2">
      <c r="A261" s="5">
        <v>260</v>
      </c>
      <c r="B261" t="s">
        <v>116</v>
      </c>
      <c r="C261" t="s">
        <v>624</v>
      </c>
      <c r="D261" t="s">
        <v>554</v>
      </c>
      <c r="E261" t="s">
        <v>625</v>
      </c>
      <c r="F261" t="s">
        <v>626</v>
      </c>
      <c r="G261" t="s">
        <v>627</v>
      </c>
      <c r="H261" t="s">
        <v>628</v>
      </c>
    </row>
    <row r="262" spans="1:9" x14ac:dyDescent="0.2">
      <c r="A262" s="5">
        <v>261</v>
      </c>
      <c r="B262" t="s">
        <v>116</v>
      </c>
      <c r="C262" t="s">
        <v>629</v>
      </c>
      <c r="D262" t="s">
        <v>570</v>
      </c>
      <c r="E262" t="s">
        <v>630</v>
      </c>
      <c r="F262" t="s">
        <v>631</v>
      </c>
      <c r="G262" t="s">
        <v>632</v>
      </c>
      <c r="H262" t="s">
        <v>633</v>
      </c>
    </row>
    <row r="263" spans="1:9" x14ac:dyDescent="0.2">
      <c r="A263" s="5">
        <v>262</v>
      </c>
      <c r="B263" t="s">
        <v>116</v>
      </c>
      <c r="C263" t="s">
        <v>634</v>
      </c>
      <c r="D263" t="s">
        <v>554</v>
      </c>
      <c r="E263" t="s">
        <v>635</v>
      </c>
      <c r="F263" t="s">
        <v>636</v>
      </c>
      <c r="G263" t="s">
        <v>637</v>
      </c>
      <c r="H263" t="s">
        <v>638</v>
      </c>
    </row>
    <row r="264" spans="1:9" x14ac:dyDescent="0.2">
      <c r="A264" s="5">
        <v>263</v>
      </c>
      <c r="B264" t="s">
        <v>116</v>
      </c>
      <c r="C264" t="s">
        <v>639</v>
      </c>
      <c r="D264" t="s">
        <v>570</v>
      </c>
      <c r="E264" t="s">
        <v>640</v>
      </c>
      <c r="F264" t="s">
        <v>641</v>
      </c>
      <c r="G264" t="s">
        <v>642</v>
      </c>
      <c r="H264" t="s">
        <v>643</v>
      </c>
      <c r="I264" t="s">
        <v>644</v>
      </c>
    </row>
    <row r="265" spans="1:9" x14ac:dyDescent="0.2">
      <c r="A265" s="5">
        <v>264</v>
      </c>
      <c r="B265" t="s">
        <v>116</v>
      </c>
      <c r="C265" t="s">
        <v>645</v>
      </c>
      <c r="D265" t="s">
        <v>554</v>
      </c>
      <c r="E265" t="s">
        <v>646</v>
      </c>
      <c r="F265" t="s">
        <v>647</v>
      </c>
      <c r="G265" t="s">
        <v>648</v>
      </c>
      <c r="H265" t="s">
        <v>649</v>
      </c>
    </row>
    <row r="266" spans="1:9" x14ac:dyDescent="0.2">
      <c r="A266" s="5">
        <v>265</v>
      </c>
      <c r="B266" t="s">
        <v>116</v>
      </c>
      <c r="C266" t="s">
        <v>650</v>
      </c>
      <c r="D266" t="s">
        <v>570</v>
      </c>
      <c r="E266" t="s">
        <v>651</v>
      </c>
      <c r="F266" t="s">
        <v>652</v>
      </c>
      <c r="G266" t="s">
        <v>653</v>
      </c>
      <c r="H266" t="s">
        <v>654</v>
      </c>
      <c r="I266" t="s">
        <v>655</v>
      </c>
    </row>
    <row r="267" spans="1:9" x14ac:dyDescent="0.2">
      <c r="A267" s="5">
        <v>266</v>
      </c>
      <c r="B267" t="s">
        <v>116</v>
      </c>
      <c r="C267" t="s">
        <v>656</v>
      </c>
      <c r="D267" t="s">
        <v>554</v>
      </c>
      <c r="E267" t="s">
        <v>657</v>
      </c>
      <c r="F267" t="s">
        <v>658</v>
      </c>
      <c r="G267" t="s">
        <v>659</v>
      </c>
      <c r="H267" t="s">
        <v>660</v>
      </c>
    </row>
    <row r="268" spans="1:9" x14ac:dyDescent="0.2">
      <c r="A268" s="5">
        <v>267</v>
      </c>
      <c r="B268" t="s">
        <v>116</v>
      </c>
      <c r="C268" t="s">
        <v>661</v>
      </c>
      <c r="D268" t="s">
        <v>570</v>
      </c>
      <c r="E268" t="s">
        <v>662</v>
      </c>
      <c r="F268" t="s">
        <v>663</v>
      </c>
      <c r="G268" t="s">
        <v>664</v>
      </c>
      <c r="H268" t="s">
        <v>665</v>
      </c>
      <c r="I268" t="s">
        <v>666</v>
      </c>
    </row>
    <row r="269" spans="1:9" x14ac:dyDescent="0.2">
      <c r="A269" s="5">
        <v>268</v>
      </c>
      <c r="B269" t="s">
        <v>116</v>
      </c>
      <c r="C269" t="s">
        <v>667</v>
      </c>
      <c r="D269" t="s">
        <v>554</v>
      </c>
      <c r="E269" t="s">
        <v>668</v>
      </c>
      <c r="F269" t="s">
        <v>669</v>
      </c>
      <c r="G269" t="s">
        <v>670</v>
      </c>
      <c r="H269" t="s">
        <v>671</v>
      </c>
    </row>
    <row r="270" spans="1:9" x14ac:dyDescent="0.2">
      <c r="A270" s="5">
        <v>269</v>
      </c>
      <c r="B270" t="s">
        <v>116</v>
      </c>
      <c r="C270" t="s">
        <v>672</v>
      </c>
      <c r="D270" t="s">
        <v>570</v>
      </c>
      <c r="E270" t="s">
        <v>673</v>
      </c>
      <c r="F270" t="s">
        <v>674</v>
      </c>
      <c r="G270" t="s">
        <v>675</v>
      </c>
      <c r="H270" t="s">
        <v>676</v>
      </c>
      <c r="I270" t="s">
        <v>677</v>
      </c>
    </row>
    <row r="271" spans="1:9" x14ac:dyDescent="0.2">
      <c r="A271" s="5">
        <v>270</v>
      </c>
      <c r="B271" t="s">
        <v>116</v>
      </c>
      <c r="C271" t="s">
        <v>678</v>
      </c>
      <c r="D271" t="s">
        <v>554</v>
      </c>
      <c r="E271" t="s">
        <v>679</v>
      </c>
      <c r="F271" t="s">
        <v>680</v>
      </c>
      <c r="G271" t="s">
        <v>681</v>
      </c>
      <c r="H271" t="s">
        <v>682</v>
      </c>
    </row>
    <row r="272" spans="1:9" x14ac:dyDescent="0.2">
      <c r="A272" s="5">
        <v>271</v>
      </c>
      <c r="B272" t="s">
        <v>116</v>
      </c>
      <c r="C272" t="s">
        <v>683</v>
      </c>
      <c r="D272" t="s">
        <v>570</v>
      </c>
      <c r="E272" t="s">
        <v>684</v>
      </c>
      <c r="F272" t="s">
        <v>685</v>
      </c>
      <c r="G272" t="s">
        <v>686</v>
      </c>
      <c r="H272" t="s">
        <v>687</v>
      </c>
      <c r="I272" t="s">
        <v>688</v>
      </c>
    </row>
    <row r="273" spans="1:9" x14ac:dyDescent="0.2">
      <c r="A273" s="5">
        <v>272</v>
      </c>
      <c r="B273" t="s">
        <v>163</v>
      </c>
      <c r="C273" t="s">
        <v>689</v>
      </c>
    </row>
    <row r="274" spans="1:9" x14ac:dyDescent="0.2">
      <c r="A274" s="5">
        <v>273</v>
      </c>
      <c r="B274" t="s">
        <v>690</v>
      </c>
      <c r="C274" t="s">
        <v>691</v>
      </c>
    </row>
    <row r="275" spans="1:9" x14ac:dyDescent="0.2">
      <c r="A275" s="5">
        <v>274</v>
      </c>
      <c r="B275" t="s">
        <v>163</v>
      </c>
      <c r="C275" t="s">
        <v>692</v>
      </c>
    </row>
    <row r="276" spans="1:9" x14ac:dyDescent="0.2">
      <c r="A276" s="5">
        <v>275</v>
      </c>
      <c r="B276" t="s">
        <v>116</v>
      </c>
      <c r="C276" t="s">
        <v>693</v>
      </c>
      <c r="D276" t="s">
        <v>570</v>
      </c>
      <c r="E276" t="s">
        <v>694</v>
      </c>
      <c r="F276" t="s">
        <v>695</v>
      </c>
      <c r="G276" t="s">
        <v>696</v>
      </c>
      <c r="H276" t="s">
        <v>697</v>
      </c>
      <c r="I276" t="s">
        <v>698</v>
      </c>
    </row>
    <row r="277" spans="1:9" x14ac:dyDescent="0.2">
      <c r="A277" s="5">
        <v>276</v>
      </c>
      <c r="B277" t="s">
        <v>163</v>
      </c>
      <c r="C277" t="s">
        <v>699</v>
      </c>
    </row>
    <row r="278" spans="1:9" x14ac:dyDescent="0.2">
      <c r="A278" s="5">
        <v>277</v>
      </c>
      <c r="B278" t="s">
        <v>116</v>
      </c>
      <c r="C278" t="s">
        <v>700</v>
      </c>
      <c r="D278" t="s">
        <v>570</v>
      </c>
      <c r="E278" t="s">
        <v>701</v>
      </c>
      <c r="F278" t="s">
        <v>702</v>
      </c>
      <c r="G278" t="s">
        <v>703</v>
      </c>
      <c r="H278" t="s">
        <v>704</v>
      </c>
      <c r="I278" t="s">
        <v>705</v>
      </c>
    </row>
    <row r="279" spans="1:9" x14ac:dyDescent="0.2">
      <c r="A279" s="5">
        <v>278</v>
      </c>
      <c r="B279" t="s">
        <v>163</v>
      </c>
      <c r="C279" t="e">
        <f>+USB1_VBUS</f>
        <v>#NAME?</v>
      </c>
    </row>
    <row r="280" spans="1:9" x14ac:dyDescent="0.2">
      <c r="A280" s="5">
        <v>279</v>
      </c>
      <c r="B280" t="s">
        <v>116</v>
      </c>
      <c r="C280" t="s">
        <v>706</v>
      </c>
      <c r="D280" t="s">
        <v>570</v>
      </c>
      <c r="E280" t="s">
        <v>707</v>
      </c>
      <c r="F280" t="s">
        <v>708</v>
      </c>
      <c r="G280" t="s">
        <v>709</v>
      </c>
      <c r="H280" t="s">
        <v>710</v>
      </c>
      <c r="I280" t="s">
        <v>711</v>
      </c>
    </row>
    <row r="281" spans="1:9" x14ac:dyDescent="0.2">
      <c r="A281" s="5">
        <v>280</v>
      </c>
      <c r="B281" t="s">
        <v>114</v>
      </c>
      <c r="C281" t="s">
        <v>109</v>
      </c>
    </row>
    <row r="282" spans="1:9" x14ac:dyDescent="0.2">
      <c r="A282" s="5">
        <v>281</v>
      </c>
      <c r="B282" t="s">
        <v>116</v>
      </c>
      <c r="C282" t="s">
        <v>712</v>
      </c>
      <c r="D282" t="s">
        <v>570</v>
      </c>
      <c r="E282" t="s">
        <v>713</v>
      </c>
      <c r="F282" t="s">
        <v>714</v>
      </c>
      <c r="G282" t="s">
        <v>715</v>
      </c>
      <c r="H282" t="s">
        <v>716</v>
      </c>
      <c r="I282" t="s">
        <v>717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zoomScale="85" zoomScaleNormal="85" workbookViewId="0">
      <selection activeCell="E15" sqref="E15"/>
    </sheetView>
  </sheetViews>
  <sheetFormatPr defaultRowHeight="12.75" x14ac:dyDescent="0.2"/>
  <cols>
    <col min="2" max="2" width="19.28515625" bestFit="1" customWidth="1"/>
  </cols>
  <sheetData>
    <row r="1" spans="1:2" x14ac:dyDescent="0.2">
      <c r="A1" t="s">
        <v>330</v>
      </c>
      <c r="B1" t="s">
        <v>38</v>
      </c>
    </row>
    <row r="2" spans="1:2" x14ac:dyDescent="0.2">
      <c r="A2" t="s">
        <v>328</v>
      </c>
      <c r="B2" t="s">
        <v>772</v>
      </c>
    </row>
    <row r="3" spans="1:2" x14ac:dyDescent="0.2">
      <c r="A3" t="s">
        <v>460</v>
      </c>
      <c r="B3" t="s">
        <v>787</v>
      </c>
    </row>
    <row r="4" spans="1:2" x14ac:dyDescent="0.2">
      <c r="A4" t="s">
        <v>412</v>
      </c>
      <c r="B4" t="s">
        <v>781</v>
      </c>
    </row>
    <row r="5" spans="1:2" x14ac:dyDescent="0.2">
      <c r="A5" t="s">
        <v>408</v>
      </c>
      <c r="B5" t="s">
        <v>75</v>
      </c>
    </row>
    <row r="6" spans="1:2" x14ac:dyDescent="0.2">
      <c r="A6" t="s">
        <v>352</v>
      </c>
      <c r="B6" t="s">
        <v>774</v>
      </c>
    </row>
    <row r="7" spans="1:2" x14ac:dyDescent="0.2">
      <c r="A7" t="s">
        <v>338</v>
      </c>
      <c r="B7" t="s">
        <v>42</v>
      </c>
    </row>
    <row r="8" spans="1:2" x14ac:dyDescent="0.2">
      <c r="A8" t="s">
        <v>324</v>
      </c>
      <c r="B8" t="s">
        <v>34</v>
      </c>
    </row>
    <row r="9" spans="1:2" x14ac:dyDescent="0.2">
      <c r="A9" t="s">
        <v>416</v>
      </c>
      <c r="B9" t="s">
        <v>79</v>
      </c>
    </row>
    <row r="10" spans="1:2" x14ac:dyDescent="0.2">
      <c r="A10" t="s">
        <v>404</v>
      </c>
      <c r="B10" t="s">
        <v>780</v>
      </c>
    </row>
    <row r="11" spans="1:2" x14ac:dyDescent="0.2">
      <c r="A11" t="s">
        <v>386</v>
      </c>
      <c r="B11" t="s">
        <v>58</v>
      </c>
    </row>
    <row r="12" spans="1:2" x14ac:dyDescent="0.2">
      <c r="A12" t="s">
        <v>356</v>
      </c>
      <c r="B12" t="s">
        <v>46</v>
      </c>
    </row>
    <row r="13" spans="1:2" x14ac:dyDescent="0.2">
      <c r="A13" t="s">
        <v>334</v>
      </c>
      <c r="B13" t="s">
        <v>773</v>
      </c>
    </row>
    <row r="14" spans="1:2" x14ac:dyDescent="0.2">
      <c r="A14" t="s">
        <v>320</v>
      </c>
      <c r="B14" t="s">
        <v>771</v>
      </c>
    </row>
    <row r="15" spans="1:2" x14ac:dyDescent="0.2">
      <c r="A15" t="s">
        <v>446</v>
      </c>
      <c r="B15" t="s">
        <v>769</v>
      </c>
    </row>
    <row r="16" spans="1:2" x14ac:dyDescent="0.2">
      <c r="A16" t="s">
        <v>406</v>
      </c>
      <c r="B16" t="s">
        <v>765</v>
      </c>
    </row>
    <row r="17" spans="1:2" x14ac:dyDescent="0.2">
      <c r="A17" t="s">
        <v>398</v>
      </c>
      <c r="B17" t="s">
        <v>764</v>
      </c>
    </row>
    <row r="18" spans="1:2" x14ac:dyDescent="0.2">
      <c r="A18" t="s">
        <v>465</v>
      </c>
      <c r="B18" t="s">
        <v>103</v>
      </c>
    </row>
    <row r="19" spans="1:2" x14ac:dyDescent="0.2">
      <c r="A19" t="s">
        <v>424</v>
      </c>
      <c r="B19" t="s">
        <v>83</v>
      </c>
    </row>
    <row r="20" spans="1:2" x14ac:dyDescent="0.2">
      <c r="A20" t="s">
        <v>420</v>
      </c>
      <c r="B20" t="s">
        <v>782</v>
      </c>
    </row>
    <row r="21" spans="1:2" x14ac:dyDescent="0.2">
      <c r="A21" t="s">
        <v>400</v>
      </c>
      <c r="B21" t="s">
        <v>71</v>
      </c>
    </row>
    <row r="22" spans="1:2" x14ac:dyDescent="0.2">
      <c r="A22" t="s">
        <v>382</v>
      </c>
      <c r="B22" t="s">
        <v>777</v>
      </c>
    </row>
    <row r="23" spans="1:2" x14ac:dyDescent="0.2">
      <c r="A23" t="s">
        <v>366</v>
      </c>
      <c r="B23" t="s">
        <v>776</v>
      </c>
    </row>
    <row r="24" spans="1:2" x14ac:dyDescent="0.2">
      <c r="A24" t="s">
        <v>326</v>
      </c>
      <c r="B24" t="s">
        <v>24</v>
      </c>
    </row>
    <row r="25" spans="1:2" x14ac:dyDescent="0.2">
      <c r="A25" t="s">
        <v>304</v>
      </c>
      <c r="B25" t="s">
        <v>755</v>
      </c>
    </row>
    <row r="26" spans="1:2" x14ac:dyDescent="0.2">
      <c r="A26" t="s">
        <v>316</v>
      </c>
      <c r="B26" t="s">
        <v>753</v>
      </c>
    </row>
    <row r="27" spans="1:2" x14ac:dyDescent="0.2">
      <c r="A27" t="s">
        <v>258</v>
      </c>
      <c r="B27" t="s">
        <v>5</v>
      </c>
    </row>
    <row r="28" spans="1:2" x14ac:dyDescent="0.2">
      <c r="A28" t="s">
        <v>261</v>
      </c>
      <c r="B28" t="s">
        <v>9</v>
      </c>
    </row>
    <row r="29" spans="1:2" x14ac:dyDescent="0.2">
      <c r="A29" t="s">
        <v>450</v>
      </c>
      <c r="B29" t="s">
        <v>98</v>
      </c>
    </row>
    <row r="30" spans="1:2" x14ac:dyDescent="0.2">
      <c r="A30" t="s">
        <v>414</v>
      </c>
      <c r="B30" t="s">
        <v>766</v>
      </c>
    </row>
    <row r="31" spans="1:2" x14ac:dyDescent="0.2">
      <c r="A31" t="s">
        <v>418</v>
      </c>
      <c r="B31" t="s">
        <v>86</v>
      </c>
    </row>
    <row r="32" spans="1:2" x14ac:dyDescent="0.2">
      <c r="A32" t="s">
        <v>422</v>
      </c>
      <c r="B32" t="s">
        <v>767</v>
      </c>
    </row>
    <row r="33" spans="1:2" x14ac:dyDescent="0.2">
      <c r="A33" t="s">
        <v>410</v>
      </c>
      <c r="B33" t="s">
        <v>82</v>
      </c>
    </row>
    <row r="34" spans="1:2" x14ac:dyDescent="0.2">
      <c r="A34" t="s">
        <v>402</v>
      </c>
      <c r="B34" t="s">
        <v>78</v>
      </c>
    </row>
    <row r="35" spans="1:2" x14ac:dyDescent="0.2">
      <c r="A35" t="s">
        <v>368</v>
      </c>
      <c r="B35" t="s">
        <v>749</v>
      </c>
    </row>
    <row r="36" spans="1:2" x14ac:dyDescent="0.2">
      <c r="A36" t="s">
        <v>360</v>
      </c>
      <c r="B36" t="s">
        <v>761</v>
      </c>
    </row>
    <row r="37" spans="1:2" x14ac:dyDescent="0.2">
      <c r="A37" t="s">
        <v>395</v>
      </c>
      <c r="B37" t="s">
        <v>779</v>
      </c>
    </row>
    <row r="38" spans="1:2" x14ac:dyDescent="0.2">
      <c r="A38" t="s">
        <v>348</v>
      </c>
      <c r="B38" t="s">
        <v>760</v>
      </c>
    </row>
    <row r="39" spans="1:2" x14ac:dyDescent="0.2">
      <c r="A39" t="s">
        <v>340</v>
      </c>
      <c r="B39" t="s">
        <v>759</v>
      </c>
    </row>
    <row r="40" spans="1:2" x14ac:dyDescent="0.2">
      <c r="A40" t="s">
        <v>370</v>
      </c>
      <c r="B40" t="s">
        <v>54</v>
      </c>
    </row>
    <row r="41" spans="1:2" x14ac:dyDescent="0.2">
      <c r="A41" t="s">
        <v>318</v>
      </c>
      <c r="B41" t="s">
        <v>757</v>
      </c>
    </row>
    <row r="42" spans="1:2" x14ac:dyDescent="0.2">
      <c r="A42" t="s">
        <v>310</v>
      </c>
      <c r="B42" t="s">
        <v>756</v>
      </c>
    </row>
    <row r="43" spans="1:2" x14ac:dyDescent="0.2">
      <c r="A43" t="s">
        <v>308</v>
      </c>
      <c r="B43" t="s">
        <v>37</v>
      </c>
    </row>
    <row r="44" spans="1:2" x14ac:dyDescent="0.2">
      <c r="A44" t="s">
        <v>300</v>
      </c>
      <c r="B44" t="s">
        <v>25</v>
      </c>
    </row>
    <row r="45" spans="1:2" x14ac:dyDescent="0.2">
      <c r="A45" t="s">
        <v>438</v>
      </c>
      <c r="B45" t="s">
        <v>19</v>
      </c>
    </row>
    <row r="46" spans="1:2" x14ac:dyDescent="0.2">
      <c r="A46" t="s">
        <v>426</v>
      </c>
      <c r="B46" t="s">
        <v>90</v>
      </c>
    </row>
    <row r="47" spans="1:2" x14ac:dyDescent="0.2">
      <c r="A47" t="s">
        <v>384</v>
      </c>
      <c r="B47" t="s">
        <v>763</v>
      </c>
    </row>
    <row r="48" spans="1:2" x14ac:dyDescent="0.2">
      <c r="A48" t="s">
        <v>376</v>
      </c>
      <c r="B48" t="s">
        <v>762</v>
      </c>
    </row>
    <row r="49" spans="1:2" x14ac:dyDescent="0.2">
      <c r="A49" t="s">
        <v>364</v>
      </c>
      <c r="B49" t="s">
        <v>61</v>
      </c>
    </row>
    <row r="50" spans="1:2" x14ac:dyDescent="0.2">
      <c r="A50" t="s">
        <v>354</v>
      </c>
      <c r="B50" t="s">
        <v>26</v>
      </c>
    </row>
    <row r="51" spans="1:2" x14ac:dyDescent="0.2">
      <c r="A51" t="s">
        <v>350</v>
      </c>
      <c r="B51" t="s">
        <v>57</v>
      </c>
    </row>
    <row r="52" spans="1:2" x14ac:dyDescent="0.2">
      <c r="A52" t="s">
        <v>344</v>
      </c>
      <c r="B52" t="s">
        <v>53</v>
      </c>
    </row>
    <row r="53" spans="1:2" x14ac:dyDescent="0.2">
      <c r="A53" t="s">
        <v>336</v>
      </c>
      <c r="B53" t="s">
        <v>49</v>
      </c>
    </row>
    <row r="54" spans="1:2" x14ac:dyDescent="0.2">
      <c r="A54" t="s">
        <v>332</v>
      </c>
      <c r="B54" t="s">
        <v>758</v>
      </c>
    </row>
    <row r="55" spans="1:2" x14ac:dyDescent="0.2">
      <c r="A55" t="s">
        <v>322</v>
      </c>
      <c r="B55" t="s">
        <v>45</v>
      </c>
    </row>
    <row r="56" spans="1:2" x14ac:dyDescent="0.2">
      <c r="A56" t="s">
        <v>314</v>
      </c>
      <c r="B56" t="s">
        <v>41</v>
      </c>
    </row>
    <row r="57" spans="1:2" x14ac:dyDescent="0.2">
      <c r="A57" t="s">
        <v>458</v>
      </c>
      <c r="B57" t="s">
        <v>102</v>
      </c>
    </row>
    <row r="58" spans="1:2" x14ac:dyDescent="0.2">
      <c r="A58" t="s">
        <v>296</v>
      </c>
      <c r="B58" t="s">
        <v>23</v>
      </c>
    </row>
    <row r="59" spans="1:2" x14ac:dyDescent="0.2">
      <c r="A59" t="s">
        <v>290</v>
      </c>
      <c r="B59" t="s">
        <v>33</v>
      </c>
    </row>
    <row r="60" spans="1:2" x14ac:dyDescent="0.2">
      <c r="A60" t="s">
        <v>286</v>
      </c>
      <c r="B60" t="s">
        <v>754</v>
      </c>
    </row>
    <row r="61" spans="1:2" x14ac:dyDescent="0.2">
      <c r="A61" t="s">
        <v>454</v>
      </c>
      <c r="B61" t="s">
        <v>770</v>
      </c>
    </row>
    <row r="62" spans="1:2" x14ac:dyDescent="0.2">
      <c r="A62" t="s">
        <v>432</v>
      </c>
      <c r="B62" t="s">
        <v>94</v>
      </c>
    </row>
    <row r="63" spans="1:2" x14ac:dyDescent="0.2">
      <c r="A63" t="s">
        <v>428</v>
      </c>
      <c r="B63" t="s">
        <v>768</v>
      </c>
    </row>
    <row r="64" spans="1:2" x14ac:dyDescent="0.2">
      <c r="A64" t="s">
        <v>388</v>
      </c>
      <c r="B64" t="s">
        <v>74</v>
      </c>
    </row>
    <row r="65" spans="1:2" x14ac:dyDescent="0.2">
      <c r="A65" t="s">
        <v>380</v>
      </c>
      <c r="B65" t="s">
        <v>70</v>
      </c>
    </row>
    <row r="66" spans="1:2" x14ac:dyDescent="0.2">
      <c r="A66" t="s">
        <v>372</v>
      </c>
      <c r="B66" t="s">
        <v>66</v>
      </c>
    </row>
    <row r="67" spans="1:2" x14ac:dyDescent="0.2">
      <c r="A67" t="s">
        <v>473</v>
      </c>
      <c r="B67" t="s">
        <v>67</v>
      </c>
    </row>
    <row r="68" spans="1:2" x14ac:dyDescent="0.2">
      <c r="A68" t="s">
        <v>467</v>
      </c>
      <c r="B68" t="s">
        <v>107</v>
      </c>
    </row>
    <row r="69" spans="1:2" x14ac:dyDescent="0.2">
      <c r="A69" t="s">
        <v>469</v>
      </c>
      <c r="B69" t="s">
        <v>751</v>
      </c>
    </row>
    <row r="70" spans="1:2" x14ac:dyDescent="0.2">
      <c r="A70" t="s">
        <v>475</v>
      </c>
      <c r="B70" t="s">
        <v>106</v>
      </c>
    </row>
    <row r="71" spans="1:2" x14ac:dyDescent="0.2">
      <c r="A71" t="s">
        <v>463</v>
      </c>
      <c r="B71" t="s">
        <v>752</v>
      </c>
    </row>
    <row r="72" spans="1:2" x14ac:dyDescent="0.2">
      <c r="A72" t="s">
        <v>471</v>
      </c>
      <c r="B72" t="s">
        <v>750</v>
      </c>
    </row>
    <row r="73" spans="1:2" x14ac:dyDescent="0.2">
      <c r="A73" t="s">
        <v>436</v>
      </c>
      <c r="B73" t="s">
        <v>784</v>
      </c>
    </row>
    <row r="74" spans="1:2" x14ac:dyDescent="0.2">
      <c r="A74" t="s">
        <v>434</v>
      </c>
      <c r="B74" t="s">
        <v>87</v>
      </c>
    </row>
    <row r="75" spans="1:2" x14ac:dyDescent="0.2">
      <c r="A75" t="s">
        <v>430</v>
      </c>
      <c r="B75" t="s">
        <v>783</v>
      </c>
    </row>
    <row r="76" spans="1:2" x14ac:dyDescent="0.2">
      <c r="A76" t="s">
        <v>440</v>
      </c>
      <c r="B76" t="s">
        <v>91</v>
      </c>
    </row>
    <row r="77" spans="1:2" x14ac:dyDescent="0.2">
      <c r="A77" t="s">
        <v>393</v>
      </c>
      <c r="B77" t="s">
        <v>62</v>
      </c>
    </row>
    <row r="78" spans="1:2" x14ac:dyDescent="0.2">
      <c r="A78" t="s">
        <v>391</v>
      </c>
      <c r="B78" t="s">
        <v>778</v>
      </c>
    </row>
    <row r="79" spans="1:2" x14ac:dyDescent="0.2">
      <c r="A79" t="s">
        <v>452</v>
      </c>
      <c r="B79" t="s">
        <v>786</v>
      </c>
    </row>
    <row r="80" spans="1:2" x14ac:dyDescent="0.2">
      <c r="A80" t="s">
        <v>444</v>
      </c>
      <c r="B80" t="s">
        <v>785</v>
      </c>
    </row>
    <row r="81" spans="1:2" x14ac:dyDescent="0.2">
      <c r="A81" t="s">
        <v>362</v>
      </c>
      <c r="B81" t="s">
        <v>50</v>
      </c>
    </row>
    <row r="82" spans="1:2" x14ac:dyDescent="0.2">
      <c r="A82" t="s">
        <v>456</v>
      </c>
      <c r="B82" t="s">
        <v>99</v>
      </c>
    </row>
    <row r="83" spans="1:2" x14ac:dyDescent="0.2">
      <c r="A83" t="s">
        <v>448</v>
      </c>
      <c r="B83" t="s">
        <v>95</v>
      </c>
    </row>
    <row r="84" spans="1:2" x14ac:dyDescent="0.2">
      <c r="A84" t="s">
        <v>358</v>
      </c>
      <c r="B84" t="s">
        <v>775</v>
      </c>
    </row>
    <row r="85" spans="1:2" x14ac:dyDescent="0.2">
      <c r="A85" t="s">
        <v>342</v>
      </c>
      <c r="B85" t="s">
        <v>21</v>
      </c>
    </row>
  </sheetData>
  <sortState ref="A1:B85">
    <sortCondition ref="A1:A8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tabSelected="1" topLeftCell="A74" zoomScale="85" zoomScaleNormal="85" workbookViewId="0">
      <selection activeCell="P105" sqref="P105"/>
    </sheetView>
  </sheetViews>
  <sheetFormatPr defaultRowHeight="12.75" x14ac:dyDescent="0.2"/>
  <cols>
    <col min="1" max="1" width="20.140625" bestFit="1" customWidth="1"/>
    <col min="2" max="2" width="55.5703125" bestFit="1" customWidth="1"/>
    <col min="3" max="3" width="13.85546875" style="7" bestFit="1" customWidth="1"/>
    <col min="4" max="4" width="8.5703125" style="7" bestFit="1" customWidth="1"/>
    <col min="5" max="5" width="24.7109375" style="7" bestFit="1" customWidth="1"/>
    <col min="6" max="6" width="11.85546875" customWidth="1"/>
    <col min="7" max="7" width="19.28515625" bestFit="1" customWidth="1"/>
    <col min="9" max="9" width="19.28515625" bestFit="1" customWidth="1"/>
    <col min="10" max="10" width="26" bestFit="1" customWidth="1"/>
    <col min="13" max="13" width="17.28515625" customWidth="1"/>
  </cols>
  <sheetData>
    <row r="1" spans="1:10" s="10" customFormat="1" ht="38.25" x14ac:dyDescent="0.2">
      <c r="A1" s="9" t="str">
        <f>'MitySOM-5CSx System on Module'!A1</f>
        <v>Module Pin Number</v>
      </c>
      <c r="B1" s="9" t="str">
        <f>'MitySOM-5CSx System on Module'!C1</f>
        <v>SCH NET Name</v>
      </c>
      <c r="C1" s="9" t="str">
        <f>'MitySOM-5CSx System on Module'!D1</f>
        <v>Bank Number</v>
      </c>
      <c r="D1" s="10" t="s">
        <v>747</v>
      </c>
      <c r="E1" s="9" t="str">
        <f>'MitySOM-5CSx System on Module'!E1</f>
        <v>Cyclone V 5CSXFC6 U672</v>
      </c>
      <c r="F1" s="11" t="s">
        <v>748</v>
      </c>
      <c r="G1" s="10" t="s">
        <v>746</v>
      </c>
      <c r="H1" s="10" t="s">
        <v>1</v>
      </c>
      <c r="I1" s="10" t="s">
        <v>788</v>
      </c>
      <c r="J1" s="10" t="s">
        <v>789</v>
      </c>
    </row>
    <row r="2" spans="1:10" x14ac:dyDescent="0.2">
      <c r="A2" s="3">
        <f>'MitySOM-5CSx System on Module'!A2</f>
        <v>1</v>
      </c>
      <c r="B2" s="3" t="str">
        <f>'MitySOM-5CSx System on Module'!C2</f>
        <v>+5VIN</v>
      </c>
      <c r="C2" s="6" t="str">
        <f>IF('MitySOM-5CSx System on Module'!D2&lt;&gt;"",'MitySOM-5CSx System on Module'!D2,"")</f>
        <v/>
      </c>
      <c r="D2" s="7" t="str">
        <f>IFERROR(VLOOKUP(A2,'MitySOM-5CSX Development Kit'!$A$2:$F$86,6,FALSE),"")</f>
        <v/>
      </c>
      <c r="E2" s="6" t="str">
        <f>IF('MitySOM-5CSx System on Module'!E2&lt;&gt;"",'MitySOM-5CSx System on Module'!E2,"")</f>
        <v/>
      </c>
      <c r="F2" t="str">
        <f>IFERROR(VLOOKUP(A2,'MitySOM-5CSX Development Kit'!$A$2:$F$86,2,FALSE),"")</f>
        <v/>
      </c>
      <c r="G2" t="str">
        <f>IFERROR(VLOOKUP(A2,'MitySOM-5CSX Development Kit'!$A$2:$F$86,3,FALSE),"")</f>
        <v/>
      </c>
      <c r="H2" t="str">
        <f>IFERROR(VLOOKUP(A2,'MitySOM-5CSX Development Kit'!$A$2:$F$86,4,FALSE),"")</f>
        <v/>
      </c>
      <c r="I2" t="str">
        <f>IFERROR(VLOOKUP(E2,mityarm_5csx_hsmc_setup!$A$1:$B$85,2,FALSE),"")</f>
        <v/>
      </c>
    </row>
    <row r="3" spans="1:10" x14ac:dyDescent="0.2">
      <c r="A3" s="3">
        <f>'MitySOM-5CSx System on Module'!A3</f>
        <v>2</v>
      </c>
      <c r="B3" s="3" t="str">
        <f>'MitySOM-5CSx System on Module'!C3</f>
        <v>UART0_RX</v>
      </c>
      <c r="C3" s="6" t="str">
        <f>IF('MitySOM-5CSx System on Module'!D3&lt;&gt;"",'MitySOM-5CSx System on Module'!D3,"")</f>
        <v>7A</v>
      </c>
      <c r="D3" s="7" t="str">
        <f>IFERROR(VLOOKUP(A3,'MitySOM-5CSX Development Kit'!$A$2:$F$86,6,FALSE),"")</f>
        <v/>
      </c>
      <c r="E3" s="6" t="str">
        <f>IF('MitySOM-5CSx System on Module'!E3&lt;&gt;"",'MitySOM-5CSx System on Module'!E3,"")</f>
        <v>B19</v>
      </c>
      <c r="F3" t="str">
        <f>IFERROR(VLOOKUP(A3,'MitySOM-5CSX Development Kit'!$A$2:$F$86,2,FALSE),"")</f>
        <v/>
      </c>
      <c r="G3" t="str">
        <f>IFERROR(VLOOKUP(A3,'MitySOM-5CSX Development Kit'!$A$2:$F$86,3,FALSE),"")</f>
        <v/>
      </c>
      <c r="H3" t="str">
        <f>IFERROR(VLOOKUP(A3,'MitySOM-5CSX Development Kit'!$A$2:$F$86,4,FALSE),"")</f>
        <v/>
      </c>
      <c r="I3" t="str">
        <f>IFERROR(VLOOKUP(E3,mityarm_5csx_hsmc_setup!$A$1:$B$85,2,FALSE),"")</f>
        <v/>
      </c>
    </row>
    <row r="4" spans="1:10" x14ac:dyDescent="0.2">
      <c r="A4" s="3">
        <f>'MitySOM-5CSx System on Module'!A4</f>
        <v>3</v>
      </c>
      <c r="B4" s="3" t="str">
        <f>'MitySOM-5CSx System on Module'!C4</f>
        <v>+5VIN</v>
      </c>
      <c r="C4" s="6" t="str">
        <f>IF('MitySOM-5CSx System on Module'!D4&lt;&gt;"",'MitySOM-5CSx System on Module'!D4,"")</f>
        <v/>
      </c>
      <c r="D4" s="7" t="str">
        <f>IFERROR(VLOOKUP(A4,'MitySOM-5CSX Development Kit'!$A$2:$F$86,6,FALSE),"")</f>
        <v/>
      </c>
      <c r="E4" s="6" t="str">
        <f>IF('MitySOM-5CSx System on Module'!E4&lt;&gt;"",'MitySOM-5CSx System on Module'!E4,"")</f>
        <v/>
      </c>
      <c r="F4" t="str">
        <f>IFERROR(VLOOKUP(A4,'MitySOM-5CSX Development Kit'!$A$2:$F$86,2,FALSE),"")</f>
        <v/>
      </c>
      <c r="G4" t="str">
        <f>IFERROR(VLOOKUP(A4,'MitySOM-5CSX Development Kit'!$A$2:$F$86,3,FALSE),"")</f>
        <v/>
      </c>
      <c r="H4" t="str">
        <f>IFERROR(VLOOKUP(A4,'MitySOM-5CSX Development Kit'!$A$2:$F$86,4,FALSE),"")</f>
        <v/>
      </c>
      <c r="I4" t="str">
        <f>IFERROR(VLOOKUP(E4,mityarm_5csx_hsmc_setup!$A$1:$B$85,2,FALSE),"")</f>
        <v/>
      </c>
    </row>
    <row r="5" spans="1:10" x14ac:dyDescent="0.2">
      <c r="A5" s="3">
        <f>'MitySOM-5CSx System on Module'!A5</f>
        <v>4</v>
      </c>
      <c r="B5" s="3" t="str">
        <f>'MitySOM-5CSx System on Module'!C5</f>
        <v>UART0_TX,CLKSEL0</v>
      </c>
      <c r="C5" s="6" t="str">
        <f>IF('MitySOM-5CSx System on Module'!D5&lt;&gt;"",'MitySOM-5CSx System on Module'!D5,"")</f>
        <v>7A</v>
      </c>
      <c r="D5" s="7" t="str">
        <f>IFERROR(VLOOKUP(A5,'MitySOM-5CSX Development Kit'!$A$2:$F$86,6,FALSE),"")</f>
        <v/>
      </c>
      <c r="E5" s="6" t="str">
        <f>IF('MitySOM-5CSx System on Module'!E5&lt;&gt;"",'MitySOM-5CSx System on Module'!E5,"")</f>
        <v>C16</v>
      </c>
      <c r="F5" t="str">
        <f>IFERROR(VLOOKUP(A5,'MitySOM-5CSX Development Kit'!$A$2:$F$86,2,FALSE),"")</f>
        <v/>
      </c>
      <c r="G5" t="str">
        <f>IFERROR(VLOOKUP(A5,'MitySOM-5CSX Development Kit'!$A$2:$F$86,3,FALSE),"")</f>
        <v/>
      </c>
      <c r="H5" t="str">
        <f>IFERROR(VLOOKUP(A5,'MitySOM-5CSX Development Kit'!$A$2:$F$86,4,FALSE),"")</f>
        <v/>
      </c>
      <c r="I5" t="str">
        <f>IFERROR(VLOOKUP(E5,mityarm_5csx_hsmc_setup!$A$1:$B$85,2,FALSE),"")</f>
        <v/>
      </c>
    </row>
    <row r="6" spans="1:10" x14ac:dyDescent="0.2">
      <c r="A6" s="3">
        <f>'MitySOM-5CSx System on Module'!A6</f>
        <v>5</v>
      </c>
      <c r="B6" s="3" t="str">
        <f>'MitySOM-5CSx System on Module'!C6</f>
        <v>+5VIN</v>
      </c>
      <c r="C6" s="6" t="str">
        <f>IF('MitySOM-5CSx System on Module'!D6&lt;&gt;"",'MitySOM-5CSx System on Module'!D6,"")</f>
        <v/>
      </c>
      <c r="D6" s="7" t="str">
        <f>IFERROR(VLOOKUP(A6,'MitySOM-5CSX Development Kit'!$A$2:$F$86,6,FALSE),"")</f>
        <v/>
      </c>
      <c r="E6" s="6" t="str">
        <f>IF('MitySOM-5CSx System on Module'!E6&lt;&gt;"",'MitySOM-5CSx System on Module'!E6,"")</f>
        <v/>
      </c>
      <c r="F6" t="str">
        <f>IFERROR(VLOOKUP(A6,'MitySOM-5CSX Development Kit'!$A$2:$F$86,2,FALSE),"")</f>
        <v/>
      </c>
      <c r="G6" t="str">
        <f>IFERROR(VLOOKUP(A6,'MitySOM-5CSX Development Kit'!$A$2:$F$86,3,FALSE),"")</f>
        <v/>
      </c>
      <c r="H6" t="str">
        <f>IFERROR(VLOOKUP(A6,'MitySOM-5CSX Development Kit'!$A$2:$F$86,4,FALSE),"")</f>
        <v/>
      </c>
      <c r="I6" t="str">
        <f>IFERROR(VLOOKUP(E6,mityarm_5csx_hsmc_setup!$A$1:$B$85,2,FALSE),"")</f>
        <v/>
      </c>
    </row>
    <row r="7" spans="1:10" x14ac:dyDescent="0.2">
      <c r="A7" s="3">
        <f>'MitySOM-5CSx System on Module'!A7</f>
        <v>6</v>
      </c>
      <c r="B7" s="3" t="str">
        <f>'MitySOM-5CSx System on Module'!C7</f>
        <v>UART0_RTS/SPIM0_MOSI/I2C1_SCL/HPS_GPIO58</v>
      </c>
      <c r="C7" s="6" t="str">
        <f>IF('MitySOM-5CSx System on Module'!D7&lt;&gt;"",'MitySOM-5CSx System on Module'!D7,"")</f>
        <v>7A</v>
      </c>
      <c r="D7" s="7" t="str">
        <f>IFERROR(VLOOKUP(A7,'MitySOM-5CSX Development Kit'!$A$2:$F$86,6,FALSE),"")</f>
        <v/>
      </c>
      <c r="E7" s="6" t="str">
        <f>IF('MitySOM-5CSx System on Module'!E7&lt;&gt;"",'MitySOM-5CSx System on Module'!E7,"")</f>
        <v>C17</v>
      </c>
      <c r="F7" t="str">
        <f>IFERROR(VLOOKUP(A7,'MitySOM-5CSX Development Kit'!$A$2:$F$86,2,FALSE),"")</f>
        <v/>
      </c>
      <c r="G7" t="str">
        <f>IFERROR(VLOOKUP(A7,'MitySOM-5CSX Development Kit'!$A$2:$F$86,3,FALSE),"")</f>
        <v/>
      </c>
      <c r="H7" t="str">
        <f>IFERROR(VLOOKUP(A7,'MitySOM-5CSX Development Kit'!$A$2:$F$86,4,FALSE),"")</f>
        <v/>
      </c>
      <c r="I7" t="str">
        <f>IFERROR(VLOOKUP(E7,mityarm_5csx_hsmc_setup!$A$1:$B$85,2,FALSE),"")</f>
        <v/>
      </c>
    </row>
    <row r="8" spans="1:10" x14ac:dyDescent="0.2">
      <c r="A8" s="3">
        <f>'MitySOM-5CSx System on Module'!A8</f>
        <v>7</v>
      </c>
      <c r="B8" s="3" t="str">
        <f>'MitySOM-5CSx System on Module'!C8</f>
        <v>+5VIN</v>
      </c>
      <c r="C8" s="6" t="str">
        <f>IF('MitySOM-5CSx System on Module'!D8&lt;&gt;"",'MitySOM-5CSx System on Module'!D8,"")</f>
        <v/>
      </c>
      <c r="D8" s="7" t="str">
        <f>IFERROR(VLOOKUP(A8,'MitySOM-5CSX Development Kit'!$A$2:$F$86,6,FALSE),"")</f>
        <v/>
      </c>
      <c r="E8" s="6" t="str">
        <f>IF('MitySOM-5CSx System on Module'!E8&lt;&gt;"",'MitySOM-5CSx System on Module'!E8,"")</f>
        <v/>
      </c>
      <c r="F8" t="str">
        <f>IFERROR(VLOOKUP(A8,'MitySOM-5CSX Development Kit'!$A$2:$F$86,2,FALSE),"")</f>
        <v/>
      </c>
      <c r="G8" t="str">
        <f>IFERROR(VLOOKUP(A8,'MitySOM-5CSX Development Kit'!$A$2:$F$86,3,FALSE),"")</f>
        <v/>
      </c>
      <c r="H8" t="str">
        <f>IFERROR(VLOOKUP(A8,'MitySOM-5CSX Development Kit'!$A$2:$F$86,4,FALSE),"")</f>
        <v/>
      </c>
      <c r="I8" t="str">
        <f>IFERROR(VLOOKUP(E8,mityarm_5csx_hsmc_setup!$A$1:$B$85,2,FALSE),"")</f>
        <v/>
      </c>
    </row>
    <row r="9" spans="1:10" x14ac:dyDescent="0.2">
      <c r="A9" s="3">
        <f>'MitySOM-5CSx System on Module'!A9</f>
        <v>8</v>
      </c>
      <c r="B9" s="3" t="str">
        <f>'MitySOM-5CSx System on Module'!C9</f>
        <v>UART0_CTS/SPIM0_CLK/I2C1_SDA/HPS_GPIO57</v>
      </c>
      <c r="C9" s="6" t="str">
        <f>IF('MitySOM-5CSx System on Module'!D9&lt;&gt;"",'MitySOM-5CSx System on Module'!D9,"")</f>
        <v>7A</v>
      </c>
      <c r="D9" s="7" t="str">
        <f>IFERROR(VLOOKUP(A9,'MitySOM-5CSX Development Kit'!$A$2:$F$86,6,FALSE),"")</f>
        <v/>
      </c>
      <c r="E9" s="6" t="str">
        <f>IF('MitySOM-5CSx System on Module'!E9&lt;&gt;"",'MitySOM-5CSx System on Module'!E9,"")</f>
        <v>A18</v>
      </c>
      <c r="F9" t="str">
        <f>IFERROR(VLOOKUP(A9,'MitySOM-5CSX Development Kit'!$A$2:$F$86,2,FALSE),"")</f>
        <v/>
      </c>
      <c r="G9" t="str">
        <f>IFERROR(VLOOKUP(A9,'MitySOM-5CSX Development Kit'!$A$2:$F$86,3,FALSE),"")</f>
        <v/>
      </c>
      <c r="H9" t="str">
        <f>IFERROR(VLOOKUP(A9,'MitySOM-5CSX Development Kit'!$A$2:$F$86,4,FALSE),"")</f>
        <v/>
      </c>
      <c r="I9" t="str">
        <f>IFERROR(VLOOKUP(E9,mityarm_5csx_hsmc_setup!$A$1:$B$85,2,FALSE),"")</f>
        <v/>
      </c>
    </row>
    <row r="10" spans="1:10" x14ac:dyDescent="0.2">
      <c r="A10" s="3">
        <f>'MitySOM-5CSx System on Module'!A10</f>
        <v>9</v>
      </c>
      <c r="B10" s="3" t="str">
        <f>'MitySOM-5CSx System on Module'!C10</f>
        <v>+5VIN</v>
      </c>
      <c r="C10" s="6" t="str">
        <f>IF('MitySOM-5CSx System on Module'!D10&lt;&gt;"",'MitySOM-5CSx System on Module'!D10,"")</f>
        <v/>
      </c>
      <c r="D10" s="7" t="str">
        <f>IFERROR(VLOOKUP(A10,'MitySOM-5CSX Development Kit'!$A$2:$F$86,6,FALSE),"")</f>
        <v/>
      </c>
      <c r="E10" s="6" t="str">
        <f>IF('MitySOM-5CSx System on Module'!E10&lt;&gt;"",'MitySOM-5CSx System on Module'!E10,"")</f>
        <v/>
      </c>
      <c r="F10" t="str">
        <f>IFERROR(VLOOKUP(A10,'MitySOM-5CSX Development Kit'!$A$2:$F$86,2,FALSE),"")</f>
        <v/>
      </c>
      <c r="G10" t="str">
        <f>IFERROR(VLOOKUP(A10,'MitySOM-5CSX Development Kit'!$A$2:$F$86,3,FALSE),"")</f>
        <v/>
      </c>
      <c r="H10" t="str">
        <f>IFERROR(VLOOKUP(A10,'MitySOM-5CSX Development Kit'!$A$2:$F$86,4,FALSE),"")</f>
        <v/>
      </c>
      <c r="I10" t="str">
        <f>IFERROR(VLOOKUP(E10,mityarm_5csx_hsmc_setup!$A$1:$B$85,2,FALSE),"")</f>
        <v/>
      </c>
    </row>
    <row r="11" spans="1:10" x14ac:dyDescent="0.2">
      <c r="A11" s="3">
        <f>'MitySOM-5CSx System on Module'!A11</f>
        <v>10</v>
      </c>
      <c r="B11" s="3" t="str">
        <f>'MitySOM-5CSx System on Module'!C11</f>
        <v>CAN0_TX,CLKSEL1/HPS_GPIO62</v>
      </c>
      <c r="C11" s="6" t="str">
        <f>IF('MitySOM-5CSx System on Module'!D11&lt;&gt;"",'MitySOM-5CSx System on Module'!D11,"")</f>
        <v>7A</v>
      </c>
      <c r="D11" s="7" t="str">
        <f>IFERROR(VLOOKUP(A11,'MitySOM-5CSX Development Kit'!$A$2:$F$86,6,FALSE),"")</f>
        <v/>
      </c>
      <c r="E11" s="6" t="str">
        <f>IF('MitySOM-5CSx System on Module'!E11&lt;&gt;"",'MitySOM-5CSx System on Module'!E11,"")</f>
        <v>H17</v>
      </c>
      <c r="F11" t="str">
        <f>IFERROR(VLOOKUP(A11,'MitySOM-5CSX Development Kit'!$A$2:$F$86,2,FALSE),"")</f>
        <v/>
      </c>
      <c r="G11" t="str">
        <f>IFERROR(VLOOKUP(A11,'MitySOM-5CSX Development Kit'!$A$2:$F$86,3,FALSE),"")</f>
        <v/>
      </c>
      <c r="H11" t="str">
        <f>IFERROR(VLOOKUP(A11,'MitySOM-5CSX Development Kit'!$A$2:$F$86,4,FALSE),"")</f>
        <v/>
      </c>
      <c r="I11" t="str">
        <f>IFERROR(VLOOKUP(E11,mityarm_5csx_hsmc_setup!$A$1:$B$85,2,FALSE),"")</f>
        <v/>
      </c>
    </row>
    <row r="12" spans="1:10" x14ac:dyDescent="0.2">
      <c r="A12" s="3">
        <f>'MitySOM-5CSx System on Module'!A12</f>
        <v>11</v>
      </c>
      <c r="B12" s="3" t="str">
        <f>'MitySOM-5CSx System on Module'!C12</f>
        <v>GND</v>
      </c>
      <c r="C12" s="6" t="str">
        <f>IF('MitySOM-5CSx System on Module'!D12&lt;&gt;"",'MitySOM-5CSx System on Module'!D12,"")</f>
        <v/>
      </c>
      <c r="D12" s="7" t="str">
        <f>IFERROR(VLOOKUP(A12,'MitySOM-5CSX Development Kit'!$A$2:$F$86,6,FALSE),"")</f>
        <v/>
      </c>
      <c r="E12" s="6" t="str">
        <f>IF('MitySOM-5CSx System on Module'!E12&lt;&gt;"",'MitySOM-5CSx System on Module'!E12,"")</f>
        <v/>
      </c>
      <c r="F12" t="str">
        <f>IFERROR(VLOOKUP(A12,'MitySOM-5CSX Development Kit'!$A$2:$F$86,2,FALSE),"")</f>
        <v/>
      </c>
      <c r="G12" t="str">
        <f>IFERROR(VLOOKUP(A12,'MitySOM-5CSX Development Kit'!$A$2:$F$86,3,FALSE),"")</f>
        <v/>
      </c>
      <c r="H12" t="str">
        <f>IFERROR(VLOOKUP(A12,'MitySOM-5CSX Development Kit'!$A$2:$F$86,4,FALSE),"")</f>
        <v/>
      </c>
      <c r="I12" t="str">
        <f>IFERROR(VLOOKUP(E12,mityarm_5csx_hsmc_setup!$A$1:$B$85,2,FALSE),"")</f>
        <v/>
      </c>
    </row>
    <row r="13" spans="1:10" x14ac:dyDescent="0.2">
      <c r="A13" s="3">
        <f>'MitySOM-5CSx System on Module'!A13</f>
        <v>12</v>
      </c>
      <c r="B13" s="3" t="str">
        <f>'MitySOM-5CSx System on Module'!C13</f>
        <v>CAN0_RX/SPIM0_SS1/HPS_GPIO61</v>
      </c>
      <c r="C13" s="6" t="str">
        <f>IF('MitySOM-5CSx System on Module'!D13&lt;&gt;"",'MitySOM-5CSx System on Module'!D13,"")</f>
        <v>7A</v>
      </c>
      <c r="D13" s="7" t="str">
        <f>IFERROR(VLOOKUP(A13,'MitySOM-5CSX Development Kit'!$A$2:$F$86,6,FALSE),"")</f>
        <v/>
      </c>
      <c r="E13" s="6" t="str">
        <f>IF('MitySOM-5CSx System on Module'!E13&lt;&gt;"",'MitySOM-5CSx System on Module'!E13,"")</f>
        <v>A17</v>
      </c>
      <c r="F13" t="str">
        <f>IFERROR(VLOOKUP(A13,'MitySOM-5CSX Development Kit'!$A$2:$F$86,2,FALSE),"")</f>
        <v/>
      </c>
      <c r="G13" t="str">
        <f>IFERROR(VLOOKUP(A13,'MitySOM-5CSX Development Kit'!$A$2:$F$86,3,FALSE),"")</f>
        <v/>
      </c>
      <c r="H13" t="str">
        <f>IFERROR(VLOOKUP(A13,'MitySOM-5CSX Development Kit'!$A$2:$F$86,4,FALSE),"")</f>
        <v/>
      </c>
      <c r="I13" t="str">
        <f>IFERROR(VLOOKUP(E13,mityarm_5csx_hsmc_setup!$A$1:$B$85,2,FALSE),"")</f>
        <v/>
      </c>
    </row>
    <row r="14" spans="1:10" x14ac:dyDescent="0.2">
      <c r="A14" s="3">
        <f>'MitySOM-5CSx System on Module'!A14</f>
        <v>13</v>
      </c>
      <c r="B14" s="3" t="str">
        <f>'MitySOM-5CSx System on Module'!C14</f>
        <v>GND</v>
      </c>
      <c r="C14" s="6" t="str">
        <f>IF('MitySOM-5CSx System on Module'!D14&lt;&gt;"",'MitySOM-5CSx System on Module'!D14,"")</f>
        <v/>
      </c>
      <c r="D14" s="7" t="str">
        <f>IFERROR(VLOOKUP(A14,'MitySOM-5CSX Development Kit'!$A$2:$F$86,6,FALSE),"")</f>
        <v/>
      </c>
      <c r="E14" s="6" t="str">
        <f>IF('MitySOM-5CSx System on Module'!E14&lt;&gt;"",'MitySOM-5CSx System on Module'!E14,"")</f>
        <v/>
      </c>
      <c r="F14" t="str">
        <f>IFERROR(VLOOKUP(A14,'MitySOM-5CSX Development Kit'!$A$2:$F$86,2,FALSE),"")</f>
        <v/>
      </c>
      <c r="G14" t="str">
        <f>IFERROR(VLOOKUP(A14,'MitySOM-5CSX Development Kit'!$A$2:$F$86,3,FALSE),"")</f>
        <v/>
      </c>
      <c r="H14" t="str">
        <f>IFERROR(VLOOKUP(A14,'MitySOM-5CSX Development Kit'!$A$2:$F$86,4,FALSE),"")</f>
        <v/>
      </c>
      <c r="I14" t="str">
        <f>IFERROR(VLOOKUP(E14,mityarm_5csx_hsmc_setup!$A$1:$B$85,2,FALSE),"")</f>
        <v/>
      </c>
    </row>
    <row r="15" spans="1:10" x14ac:dyDescent="0.2">
      <c r="A15" s="3">
        <f>'MitySOM-5CSx System on Module'!A15</f>
        <v>14</v>
      </c>
      <c r="B15" s="3" t="str">
        <f>'MitySOM-5CSx System on Module'!C15</f>
        <v>CAN1_TX,BOOTSEL0/SPIM0_SS0/HPS_GPIO60</v>
      </c>
      <c r="C15" s="6" t="str">
        <f>IF('MitySOM-5CSx System on Module'!D15&lt;&gt;"",'MitySOM-5CSx System on Module'!D15,"")</f>
        <v>7A</v>
      </c>
      <c r="D15" s="7" t="str">
        <f>IFERROR(VLOOKUP(A15,'MitySOM-5CSX Development Kit'!$A$2:$F$86,6,FALSE),"")</f>
        <v/>
      </c>
      <c r="E15" s="6" t="str">
        <f>IF('MitySOM-5CSx System on Module'!E15&lt;&gt;"",'MitySOM-5CSx System on Module'!E15,"")</f>
        <v>J17</v>
      </c>
      <c r="F15" t="str">
        <f>IFERROR(VLOOKUP(A15,'MitySOM-5CSX Development Kit'!$A$2:$F$86,2,FALSE),"")</f>
        <v/>
      </c>
      <c r="G15" t="str">
        <f>IFERROR(VLOOKUP(A15,'MitySOM-5CSX Development Kit'!$A$2:$F$86,3,FALSE),"")</f>
        <v/>
      </c>
      <c r="H15" t="str">
        <f>IFERROR(VLOOKUP(A15,'MitySOM-5CSX Development Kit'!$A$2:$F$86,4,FALSE),"")</f>
        <v/>
      </c>
      <c r="I15" t="str">
        <f>IFERROR(VLOOKUP(E15,mityarm_5csx_hsmc_setup!$A$1:$B$85,2,FALSE),"")</f>
        <v/>
      </c>
    </row>
    <row r="16" spans="1:10" x14ac:dyDescent="0.2">
      <c r="A16" s="3">
        <f>'MitySOM-5CSx System on Module'!A16</f>
        <v>15</v>
      </c>
      <c r="B16" s="3" t="str">
        <f>'MitySOM-5CSx System on Module'!C16</f>
        <v>GND</v>
      </c>
      <c r="C16" s="6" t="str">
        <f>IF('MitySOM-5CSx System on Module'!D16&lt;&gt;"",'MitySOM-5CSx System on Module'!D16,"")</f>
        <v/>
      </c>
      <c r="D16" s="7" t="str">
        <f>IFERROR(VLOOKUP(A16,'MitySOM-5CSX Development Kit'!$A$2:$F$86,6,FALSE),"")</f>
        <v/>
      </c>
      <c r="E16" s="6" t="str">
        <f>IF('MitySOM-5CSx System on Module'!E16&lt;&gt;"",'MitySOM-5CSx System on Module'!E16,"")</f>
        <v/>
      </c>
      <c r="F16" t="str">
        <f>IFERROR(VLOOKUP(A16,'MitySOM-5CSX Development Kit'!$A$2:$F$86,2,FALSE),"")</f>
        <v/>
      </c>
      <c r="G16" t="str">
        <f>IFERROR(VLOOKUP(A16,'MitySOM-5CSX Development Kit'!$A$2:$F$86,3,FALSE),"")</f>
        <v/>
      </c>
      <c r="H16" t="str">
        <f>IFERROR(VLOOKUP(A16,'MitySOM-5CSX Development Kit'!$A$2:$F$86,4,FALSE),"")</f>
        <v/>
      </c>
      <c r="I16" t="str">
        <f>IFERROR(VLOOKUP(E16,mityarm_5csx_hsmc_setup!$A$1:$B$85,2,FALSE),"")</f>
        <v/>
      </c>
    </row>
    <row r="17" spans="1:9" x14ac:dyDescent="0.2">
      <c r="A17" s="3">
        <f>'MitySOM-5CSx System on Module'!A17</f>
        <v>16</v>
      </c>
      <c r="B17" s="3" t="str">
        <f>'MitySOM-5CSx System on Module'!C17</f>
        <v>CAN1_RX/SPIM0_MISO/HPS_GPIO59</v>
      </c>
      <c r="C17" s="6" t="str">
        <f>IF('MitySOM-5CSx System on Module'!D17&lt;&gt;"",'MitySOM-5CSx System on Module'!D17,"")</f>
        <v>7A</v>
      </c>
      <c r="D17" s="7" t="str">
        <f>IFERROR(VLOOKUP(A17,'MitySOM-5CSX Development Kit'!$A$2:$F$86,6,FALSE),"")</f>
        <v/>
      </c>
      <c r="E17" s="6" t="str">
        <f>IF('MitySOM-5CSx System on Module'!E17&lt;&gt;"",'MitySOM-5CSx System on Module'!E17,"")</f>
        <v>B18</v>
      </c>
      <c r="F17" t="str">
        <f>IFERROR(VLOOKUP(A17,'MitySOM-5CSX Development Kit'!$A$2:$F$86,2,FALSE),"")</f>
        <v/>
      </c>
      <c r="G17" t="str">
        <f>IFERROR(VLOOKUP(A17,'MitySOM-5CSX Development Kit'!$A$2:$F$86,3,FALSE),"")</f>
        <v/>
      </c>
      <c r="H17" t="str">
        <f>IFERROR(VLOOKUP(A17,'MitySOM-5CSX Development Kit'!$A$2:$F$86,4,FALSE),"")</f>
        <v/>
      </c>
      <c r="I17" t="str">
        <f>IFERROR(VLOOKUP(E17,mityarm_5csx_hsmc_setup!$A$1:$B$85,2,FALSE),"")</f>
        <v/>
      </c>
    </row>
    <row r="18" spans="1:9" x14ac:dyDescent="0.2">
      <c r="A18" s="3">
        <f>'MitySOM-5CSx System on Module'!A18</f>
        <v>17</v>
      </c>
      <c r="B18" s="3" t="str">
        <f>'MitySOM-5CSx System on Module'!C18</f>
        <v>GND</v>
      </c>
      <c r="C18" s="6" t="str">
        <f>IF('MitySOM-5CSx System on Module'!D18&lt;&gt;"",'MitySOM-5CSx System on Module'!D18,"")</f>
        <v/>
      </c>
      <c r="D18" s="7" t="str">
        <f>IFERROR(VLOOKUP(A18,'MitySOM-5CSX Development Kit'!$A$2:$F$86,6,FALSE),"")</f>
        <v/>
      </c>
      <c r="E18" s="6" t="str">
        <f>IF('MitySOM-5CSx System on Module'!E18&lt;&gt;"",'MitySOM-5CSx System on Module'!E18,"")</f>
        <v/>
      </c>
      <c r="F18" t="str">
        <f>IFERROR(VLOOKUP(A18,'MitySOM-5CSX Development Kit'!$A$2:$F$86,2,FALSE),"")</f>
        <v/>
      </c>
      <c r="G18" t="str">
        <f>IFERROR(VLOOKUP(A18,'MitySOM-5CSX Development Kit'!$A$2:$F$86,3,FALSE),"")</f>
        <v/>
      </c>
      <c r="H18" t="str">
        <f>IFERROR(VLOOKUP(A18,'MitySOM-5CSX Development Kit'!$A$2:$F$86,4,FALSE),"")</f>
        <v/>
      </c>
      <c r="I18" t="str">
        <f>IFERROR(VLOOKUP(E18,mityarm_5csx_hsmc_setup!$A$1:$B$85,2,FALSE),"")</f>
        <v/>
      </c>
    </row>
    <row r="19" spans="1:9" x14ac:dyDescent="0.2">
      <c r="A19" s="3">
        <f>'MitySOM-5CSx System on Module'!A19</f>
        <v>18</v>
      </c>
      <c r="B19" s="3" t="str">
        <f>'MitySOM-5CSx System on Module'!C19</f>
        <v>+3VBAT</v>
      </c>
      <c r="C19" s="6" t="str">
        <f>IF('MitySOM-5CSx System on Module'!D19&lt;&gt;"",'MitySOM-5CSx System on Module'!D19,"")</f>
        <v/>
      </c>
      <c r="D19" s="7" t="str">
        <f>IFERROR(VLOOKUP(A19,'MitySOM-5CSX Development Kit'!$A$2:$F$86,6,FALSE),"")</f>
        <v/>
      </c>
      <c r="E19" s="6" t="str">
        <f>IF('MitySOM-5CSx System on Module'!E19&lt;&gt;"",'MitySOM-5CSx System on Module'!E19,"")</f>
        <v/>
      </c>
      <c r="F19" t="str">
        <f>IFERROR(VLOOKUP(A19,'MitySOM-5CSX Development Kit'!$A$2:$F$86,2,FALSE),"")</f>
        <v/>
      </c>
      <c r="G19" t="str">
        <f>IFERROR(VLOOKUP(A19,'MitySOM-5CSX Development Kit'!$A$2:$F$86,3,FALSE),"")</f>
        <v/>
      </c>
      <c r="H19" t="str">
        <f>IFERROR(VLOOKUP(A19,'MitySOM-5CSX Development Kit'!$A$2:$F$86,4,FALSE),"")</f>
        <v/>
      </c>
      <c r="I19" t="str">
        <f>IFERROR(VLOOKUP(E19,mityarm_5csx_hsmc_setup!$A$1:$B$85,2,FALSE),"")</f>
        <v/>
      </c>
    </row>
    <row r="20" spans="1:9" x14ac:dyDescent="0.2">
      <c r="A20" s="3">
        <f>'MitySOM-5CSx System on Module'!A20</f>
        <v>19</v>
      </c>
      <c r="B20" s="3" t="str">
        <f>'MitySOM-5CSx System on Module'!C20</f>
        <v>B7A_HPS_CLK2</v>
      </c>
      <c r="C20" s="6" t="str">
        <f>IF('MitySOM-5CSx System on Module'!D20&lt;&gt;"",'MitySOM-5CSx System on Module'!D20,"")</f>
        <v>7A</v>
      </c>
      <c r="D20" s="7" t="str">
        <f>IFERROR(VLOOKUP(A20,'MitySOM-5CSX Development Kit'!$A$2:$F$86,6,FALSE),"")</f>
        <v/>
      </c>
      <c r="E20" s="6" t="str">
        <f>IF('MitySOM-5CSx System on Module'!E20&lt;&gt;"",'MitySOM-5CSx System on Module'!E20,"")</f>
        <v>D20</v>
      </c>
      <c r="F20" t="str">
        <f>IFERROR(VLOOKUP(A20,'MitySOM-5CSX Development Kit'!$A$2:$F$86,2,FALSE),"")</f>
        <v/>
      </c>
      <c r="G20" t="str">
        <f>IFERROR(VLOOKUP(A20,'MitySOM-5CSX Development Kit'!$A$2:$F$86,3,FALSE),"")</f>
        <v/>
      </c>
      <c r="H20" t="str">
        <f>IFERROR(VLOOKUP(A20,'MitySOM-5CSX Development Kit'!$A$2:$F$86,4,FALSE),"")</f>
        <v/>
      </c>
      <c r="I20" t="str">
        <f>IFERROR(VLOOKUP(E20,mityarm_5csx_hsmc_setup!$A$1:$B$85,2,FALSE),"")</f>
        <v/>
      </c>
    </row>
    <row r="21" spans="1:9" x14ac:dyDescent="0.2">
      <c r="A21" s="3">
        <f>'MitySOM-5CSx System on Module'!A21</f>
        <v>20</v>
      </c>
      <c r="B21" s="3" t="str">
        <f>'MitySOM-5CSx System on Module'!C21</f>
        <v>TRACE_D7/SPIS1_MISO/HPS_GPIO56</v>
      </c>
      <c r="C21" s="6" t="str">
        <f>IF('MitySOM-5CSx System on Module'!D21&lt;&gt;"",'MitySOM-5CSx System on Module'!D21,"")</f>
        <v>7A</v>
      </c>
      <c r="D21" s="7" t="str">
        <f>IFERROR(VLOOKUP(A21,'MitySOM-5CSX Development Kit'!$A$2:$F$86,6,FALSE),"")</f>
        <v/>
      </c>
      <c r="E21" s="6" t="str">
        <f>IF('MitySOM-5CSx System on Module'!E21&lt;&gt;"",'MitySOM-5CSx System on Module'!E21,"")</f>
        <v>C18</v>
      </c>
      <c r="F21" t="str">
        <f>IFERROR(VLOOKUP(A21,'MitySOM-5CSX Development Kit'!$A$2:$F$86,2,FALSE),"")</f>
        <v/>
      </c>
      <c r="G21" t="str">
        <f>IFERROR(VLOOKUP(A21,'MitySOM-5CSX Development Kit'!$A$2:$F$86,3,FALSE),"")</f>
        <v/>
      </c>
      <c r="H21" t="str">
        <f>IFERROR(VLOOKUP(A21,'MitySOM-5CSX Development Kit'!$A$2:$F$86,4,FALSE),"")</f>
        <v/>
      </c>
      <c r="I21" t="str">
        <f>IFERROR(VLOOKUP(E21,mityarm_5csx_hsmc_setup!$A$1:$B$85,2,FALSE),"")</f>
        <v/>
      </c>
    </row>
    <row r="22" spans="1:9" x14ac:dyDescent="0.2">
      <c r="A22" s="3">
        <f>'MitySOM-5CSx System on Module'!A22</f>
        <v>21</v>
      </c>
      <c r="B22" s="3" t="str">
        <f>'MitySOM-5CSx System on Module'!C22</f>
        <v>nPERSTL1/B5A_RX_R6n</v>
      </c>
      <c r="C22" s="6" t="str">
        <f>IF('MitySOM-5CSx System on Module'!D22&lt;&gt;"",'MitySOM-5CSx System on Module'!D22,"")</f>
        <v>5A</v>
      </c>
      <c r="D22" s="7" t="str">
        <f>IFERROR(VLOOKUP(A22,'MitySOM-5CSX Development Kit'!$A$2:$F$86,6,FALSE),"")</f>
        <v/>
      </c>
      <c r="E22" s="6" t="str">
        <f>IF('MitySOM-5CSx System on Module'!E22&lt;&gt;"",'MitySOM-5CSx System on Module'!E22,"")</f>
        <v>W15</v>
      </c>
      <c r="F22" t="str">
        <f>IFERROR(VLOOKUP(A22,'MitySOM-5CSX Development Kit'!$A$2:$F$86,2,FALSE),"")</f>
        <v/>
      </c>
      <c r="G22" t="str">
        <f>IFERROR(VLOOKUP(A22,'MitySOM-5CSX Development Kit'!$A$2:$F$86,3,FALSE),"")</f>
        <v/>
      </c>
      <c r="H22" t="str">
        <f>IFERROR(VLOOKUP(A22,'MitySOM-5CSX Development Kit'!$A$2:$F$86,4,FALSE),"")</f>
        <v/>
      </c>
      <c r="I22" t="str">
        <f>IFERROR(VLOOKUP(E22,mityarm_5csx_hsmc_setup!$A$1:$B$85,2,FALSE),"")</f>
        <v/>
      </c>
    </row>
    <row r="23" spans="1:9" x14ac:dyDescent="0.2">
      <c r="A23" s="3">
        <f>'MitySOM-5CSx System on Module'!A23</f>
        <v>22</v>
      </c>
      <c r="B23" s="3" t="str">
        <f>'MitySOM-5CSx System on Module'!C23</f>
        <v>TRACE_D6/SPIS1_SS0/HPS_GPIO55</v>
      </c>
      <c r="C23" s="6" t="str">
        <f>IF('MitySOM-5CSx System on Module'!D23&lt;&gt;"",'MitySOM-5CSx System on Module'!D23,"")</f>
        <v>7A</v>
      </c>
      <c r="D23" s="7" t="str">
        <f>IFERROR(VLOOKUP(A23,'MitySOM-5CSX Development Kit'!$A$2:$F$86,6,FALSE),"")</f>
        <v/>
      </c>
      <c r="E23" s="6" t="str">
        <f>IF('MitySOM-5CSx System on Module'!E23&lt;&gt;"",'MitySOM-5CSx System on Module'!E23,"")</f>
        <v>A19</v>
      </c>
      <c r="F23" t="str">
        <f>IFERROR(VLOOKUP(A23,'MitySOM-5CSX Development Kit'!$A$2:$F$86,2,FALSE),"")</f>
        <v/>
      </c>
      <c r="G23" t="str">
        <f>IFERROR(VLOOKUP(A23,'MitySOM-5CSX Development Kit'!$A$2:$F$86,3,FALSE),"")</f>
        <v/>
      </c>
      <c r="H23" t="str">
        <f>IFERROR(VLOOKUP(A23,'MitySOM-5CSX Development Kit'!$A$2:$F$86,4,FALSE),"")</f>
        <v/>
      </c>
      <c r="I23" t="str">
        <f>IFERROR(VLOOKUP(E23,mityarm_5csx_hsmc_setup!$A$1:$B$85,2,FALSE),"")</f>
        <v/>
      </c>
    </row>
    <row r="24" spans="1:9" x14ac:dyDescent="0.2">
      <c r="A24" s="3">
        <f>'MitySOM-5CSx System on Module'!A24</f>
        <v>23</v>
      </c>
      <c r="B24" s="3" t="str">
        <f>'MitySOM-5CSx System on Module'!C24</f>
        <v>HPS_nRST</v>
      </c>
      <c r="C24" s="6" t="str">
        <f>IF('MitySOM-5CSx System on Module'!D24&lt;&gt;"",'MitySOM-5CSx System on Module'!D24,"")</f>
        <v>7A</v>
      </c>
      <c r="D24" s="7" t="str">
        <f>IFERROR(VLOOKUP(A24,'MitySOM-5CSX Development Kit'!$A$2:$F$86,6,FALSE),"")</f>
        <v/>
      </c>
      <c r="E24" s="6" t="str">
        <f>IF('MitySOM-5CSx System on Module'!E24&lt;&gt;"",'MitySOM-5CSx System on Module'!E24,"")</f>
        <v>A23</v>
      </c>
      <c r="F24" t="str">
        <f>IFERROR(VLOOKUP(A24,'MitySOM-5CSX Development Kit'!$A$2:$F$86,2,FALSE),"")</f>
        <v/>
      </c>
      <c r="G24" t="str">
        <f>IFERROR(VLOOKUP(A24,'MitySOM-5CSX Development Kit'!$A$2:$F$86,3,FALSE),"")</f>
        <v/>
      </c>
      <c r="H24" t="str">
        <f>IFERROR(VLOOKUP(A24,'MitySOM-5CSX Development Kit'!$A$2:$F$86,4,FALSE),"")</f>
        <v/>
      </c>
      <c r="I24" t="str">
        <f>IFERROR(VLOOKUP(E24,mityarm_5csx_hsmc_setup!$A$1:$B$85,2,FALSE),"")</f>
        <v/>
      </c>
    </row>
    <row r="25" spans="1:9" x14ac:dyDescent="0.2">
      <c r="A25" s="3">
        <f>'MitySOM-5CSx System on Module'!A25</f>
        <v>24</v>
      </c>
      <c r="B25" s="3" t="str">
        <f>'MitySOM-5CSx System on Module'!C25</f>
        <v>TRACE_D5/SPIS1_MOSI/CAN1_TX/HPS_GPIO54</v>
      </c>
      <c r="C25" s="6" t="str">
        <f>IF('MitySOM-5CSx System on Module'!D25&lt;&gt;"",'MitySOM-5CSx System on Module'!D25,"")</f>
        <v>7A</v>
      </c>
      <c r="D25" s="7" t="str">
        <f>IFERROR(VLOOKUP(A25,'MitySOM-5CSX Development Kit'!$A$2:$F$86,6,FALSE),"")</f>
        <v/>
      </c>
      <c r="E25" s="6" t="str">
        <f>IF('MitySOM-5CSx System on Module'!E25&lt;&gt;"",'MitySOM-5CSx System on Module'!E25,"")</f>
        <v>J18</v>
      </c>
      <c r="F25" t="str">
        <f>IFERROR(VLOOKUP(A25,'MitySOM-5CSX Development Kit'!$A$2:$F$86,2,FALSE),"")</f>
        <v/>
      </c>
      <c r="G25" t="str">
        <f>IFERROR(VLOOKUP(A25,'MitySOM-5CSX Development Kit'!$A$2:$F$86,3,FALSE),"")</f>
        <v/>
      </c>
      <c r="H25" t="str">
        <f>IFERROR(VLOOKUP(A25,'MitySOM-5CSX Development Kit'!$A$2:$F$86,4,FALSE),"")</f>
        <v/>
      </c>
      <c r="I25" t="str">
        <f>IFERROR(VLOOKUP(E25,mityarm_5csx_hsmc_setup!$A$1:$B$85,2,FALSE),"")</f>
        <v/>
      </c>
    </row>
    <row r="26" spans="1:9" x14ac:dyDescent="0.2">
      <c r="A26" s="3">
        <f>'MitySOM-5CSx System on Module'!A26</f>
        <v>25</v>
      </c>
      <c r="B26" s="3" t="str">
        <f>'MitySOM-5CSx System on Module'!C26</f>
        <v>HPS_nPOR</v>
      </c>
      <c r="C26" s="6" t="str">
        <f>IF('MitySOM-5CSx System on Module'!D26&lt;&gt;"",'MitySOM-5CSx System on Module'!D26,"")</f>
        <v>7A</v>
      </c>
      <c r="D26" s="7" t="str">
        <f>IFERROR(VLOOKUP(A26,'MitySOM-5CSX Development Kit'!$A$2:$F$86,6,FALSE),"")</f>
        <v/>
      </c>
      <c r="E26" s="6" t="str">
        <f>IF('MitySOM-5CSx System on Module'!E26&lt;&gt;"",'MitySOM-5CSx System on Module'!E26,"")</f>
        <v>H19</v>
      </c>
      <c r="F26" t="str">
        <f>IFERROR(VLOOKUP(A26,'MitySOM-5CSX Development Kit'!$A$2:$F$86,2,FALSE),"")</f>
        <v/>
      </c>
      <c r="G26" t="str">
        <f>IFERROR(VLOOKUP(A26,'MitySOM-5CSX Development Kit'!$A$2:$F$86,3,FALSE),"")</f>
        <v/>
      </c>
      <c r="H26" t="str">
        <f>IFERROR(VLOOKUP(A26,'MitySOM-5CSX Development Kit'!$A$2:$F$86,4,FALSE),"")</f>
        <v/>
      </c>
      <c r="I26" t="str">
        <f>IFERROR(VLOOKUP(E26,mityarm_5csx_hsmc_setup!$A$1:$B$85,2,FALSE),"")</f>
        <v/>
      </c>
    </row>
    <row r="27" spans="1:9" x14ac:dyDescent="0.2">
      <c r="A27" s="3">
        <f>'MitySOM-5CSx System on Module'!A27</f>
        <v>26</v>
      </c>
      <c r="B27" s="3" t="str">
        <f>'MitySOM-5CSx System on Module'!C27</f>
        <v>TRACE_D4/SPIS1_CLK/CAN1_RX/HPS_GPIO53</v>
      </c>
      <c r="C27" s="6" t="str">
        <f>IF('MitySOM-5CSx System on Module'!D27&lt;&gt;"",'MitySOM-5CSx System on Module'!D27,"")</f>
        <v>7A</v>
      </c>
      <c r="D27" s="7" t="str">
        <f>IFERROR(VLOOKUP(A27,'MitySOM-5CSX Development Kit'!$A$2:$F$86,6,FALSE),"")</f>
        <v/>
      </c>
      <c r="E27" s="6" t="str">
        <f>IF('MitySOM-5CSx System on Module'!E27&lt;&gt;"",'MitySOM-5CSx System on Module'!E27,"")</f>
        <v>A20</v>
      </c>
      <c r="F27" t="str">
        <f>IFERROR(VLOOKUP(A27,'MitySOM-5CSX Development Kit'!$A$2:$F$86,2,FALSE),"")</f>
        <v/>
      </c>
      <c r="G27" t="str">
        <f>IFERROR(VLOOKUP(A27,'MitySOM-5CSX Development Kit'!$A$2:$F$86,3,FALSE),"")</f>
        <v/>
      </c>
      <c r="H27" t="str">
        <f>IFERROR(VLOOKUP(A27,'MitySOM-5CSX Development Kit'!$A$2:$F$86,4,FALSE),"")</f>
        <v/>
      </c>
      <c r="I27" t="str">
        <f>IFERROR(VLOOKUP(E27,mityarm_5csx_hsmc_setup!$A$1:$B$85,2,FALSE),"")</f>
        <v/>
      </c>
    </row>
    <row r="28" spans="1:9" x14ac:dyDescent="0.2">
      <c r="A28" s="3">
        <f>'MitySOM-5CSx System on Module'!A28</f>
        <v>27</v>
      </c>
      <c r="B28" s="3" t="str">
        <f>'MitySOM-5CSx System on Module'!C28</f>
        <v>3A</v>
      </c>
      <c r="C28" s="6" t="str">
        <f>IF('MitySOM-5CSx System on Module'!D28&lt;&gt;"",'MitySOM-5CSx System on Module'!D28,"")</f>
        <v>AA8</v>
      </c>
      <c r="D28" s="7" t="str">
        <f>IFERROR(VLOOKUP(A28,'MitySOM-5CSX Development Kit'!$A$2:$F$86,6,FALSE),"")</f>
        <v/>
      </c>
      <c r="E28" s="6" t="str">
        <f>IF('MitySOM-5CSx System on Module'!E28&lt;&gt;"",'MitySOM-5CSx System on Module'!E28,"")</f>
        <v/>
      </c>
      <c r="F28" t="str">
        <f>IFERROR(VLOOKUP(A28,'MitySOM-5CSX Development Kit'!$A$2:$F$86,2,FALSE),"")</f>
        <v/>
      </c>
      <c r="G28" t="str">
        <f>IFERROR(VLOOKUP(A28,'MitySOM-5CSX Development Kit'!$A$2:$F$86,3,FALSE),"")</f>
        <v/>
      </c>
      <c r="H28" t="str">
        <f>IFERROR(VLOOKUP(A28,'MitySOM-5CSX Development Kit'!$A$2:$F$86,4,FALSE),"")</f>
        <v/>
      </c>
      <c r="I28" t="str">
        <f>IFERROR(VLOOKUP(E28,mityarm_5csx_hsmc_setup!$A$1:$B$85,2,FALSE),"")</f>
        <v/>
      </c>
    </row>
    <row r="29" spans="1:9" x14ac:dyDescent="0.2">
      <c r="A29" s="3">
        <f>'MitySOM-5CSx System on Module'!A29</f>
        <v>28</v>
      </c>
      <c r="B29" s="3" t="str">
        <f>'MitySOM-5CSx System on Module'!C29</f>
        <v>TRACE_D3/SPIS0_SS0/I2C1_SCL/HPS_GPIO52</v>
      </c>
      <c r="C29" s="6" t="str">
        <f>IF('MitySOM-5CSx System on Module'!D29&lt;&gt;"",'MitySOM-5CSx System on Module'!D29,"")</f>
        <v>7A</v>
      </c>
      <c r="D29" s="7" t="str">
        <f>IFERROR(VLOOKUP(A29,'MitySOM-5CSX Development Kit'!$A$2:$F$86,6,FALSE),"")</f>
        <v/>
      </c>
      <c r="E29" s="6" t="str">
        <f>IF('MitySOM-5CSx System on Module'!E29&lt;&gt;"",'MitySOM-5CSx System on Module'!E29,"")</f>
        <v>K18</v>
      </c>
      <c r="F29" t="str">
        <f>IFERROR(VLOOKUP(A29,'MitySOM-5CSX Development Kit'!$A$2:$F$86,2,FALSE),"")</f>
        <v/>
      </c>
      <c r="G29" t="str">
        <f>IFERROR(VLOOKUP(A29,'MitySOM-5CSX Development Kit'!$A$2:$F$86,3,FALSE),"")</f>
        <v/>
      </c>
      <c r="H29" t="str">
        <f>IFERROR(VLOOKUP(A29,'MitySOM-5CSX Development Kit'!$A$2:$F$86,4,FALSE),"")</f>
        <v/>
      </c>
      <c r="I29" t="str">
        <f>IFERROR(VLOOKUP(E29,mityarm_5csx_hsmc_setup!$A$1:$B$85,2,FALSE),"")</f>
        <v/>
      </c>
    </row>
    <row r="30" spans="1:9" x14ac:dyDescent="0.2">
      <c r="A30" s="3">
        <f>'MitySOM-5CSx System on Module'!A30</f>
        <v>29</v>
      </c>
      <c r="B30" s="3" t="str">
        <f>'MitySOM-5CSx System on Module'!C30</f>
        <v>MSEL0</v>
      </c>
      <c r="C30" s="6" t="str">
        <f>IF('MitySOM-5CSx System on Module'!D30&lt;&gt;"",'MitySOM-5CSx System on Module'!D30,"")</f>
        <v>9A</v>
      </c>
      <c r="D30" s="7" t="str">
        <f>IFERROR(VLOOKUP(A30,'MitySOM-5CSX Development Kit'!$A$2:$F$86,6,FALSE),"")</f>
        <v/>
      </c>
      <c r="E30" s="6" t="str">
        <f>IF('MitySOM-5CSx System on Module'!E30&lt;&gt;"",'MitySOM-5CSx System on Module'!E30,"")</f>
        <v>J10</v>
      </c>
      <c r="F30" t="str">
        <f>IFERROR(VLOOKUP(A30,'MitySOM-5CSX Development Kit'!$A$2:$F$86,2,FALSE),"")</f>
        <v/>
      </c>
      <c r="G30" t="str">
        <f>IFERROR(VLOOKUP(A30,'MitySOM-5CSX Development Kit'!$A$2:$F$86,3,FALSE),"")</f>
        <v/>
      </c>
      <c r="H30" t="str">
        <f>IFERROR(VLOOKUP(A30,'MitySOM-5CSX Development Kit'!$A$2:$F$86,4,FALSE),"")</f>
        <v/>
      </c>
      <c r="I30" t="str">
        <f>IFERROR(VLOOKUP(E30,mityarm_5csx_hsmc_setup!$A$1:$B$85,2,FALSE),"")</f>
        <v/>
      </c>
    </row>
    <row r="31" spans="1:9" x14ac:dyDescent="0.2">
      <c r="A31" s="3">
        <f>'MitySOM-5CSx System on Module'!A31</f>
        <v>30</v>
      </c>
      <c r="B31" s="3" t="str">
        <f>'MitySOM-5CSx System on Module'!C31</f>
        <v>TRACE_D2/SPIS0_MISO/I2C1_SDA/HPS_GPIO51</v>
      </c>
      <c r="C31" s="6" t="str">
        <f>IF('MitySOM-5CSx System on Module'!D31&lt;&gt;"",'MitySOM-5CSx System on Module'!D31,"")</f>
        <v>7A</v>
      </c>
      <c r="D31" s="7" t="str">
        <f>IFERROR(VLOOKUP(A31,'MitySOM-5CSX Development Kit'!$A$2:$F$86,6,FALSE),"")</f>
        <v/>
      </c>
      <c r="E31" s="6" t="str">
        <f>IF('MitySOM-5CSx System on Module'!E31&lt;&gt;"",'MitySOM-5CSx System on Module'!E31,"")</f>
        <v>A21</v>
      </c>
      <c r="F31" t="str">
        <f>IFERROR(VLOOKUP(A31,'MitySOM-5CSX Development Kit'!$A$2:$F$86,2,FALSE),"")</f>
        <v/>
      </c>
      <c r="G31" t="str">
        <f>IFERROR(VLOOKUP(A31,'MitySOM-5CSX Development Kit'!$A$2:$F$86,3,FALSE),"")</f>
        <v/>
      </c>
      <c r="H31" t="str">
        <f>IFERROR(VLOOKUP(A31,'MitySOM-5CSX Development Kit'!$A$2:$F$86,4,FALSE),"")</f>
        <v/>
      </c>
      <c r="I31" t="str">
        <f>IFERROR(VLOOKUP(E31,mityarm_5csx_hsmc_setup!$A$1:$B$85,2,FALSE),"")</f>
        <v/>
      </c>
    </row>
    <row r="32" spans="1:9" x14ac:dyDescent="0.2">
      <c r="A32" s="3">
        <f>'MitySOM-5CSx System on Module'!A32</f>
        <v>31</v>
      </c>
      <c r="B32" s="3" t="str">
        <f>'MitySOM-5CSx System on Module'!C32</f>
        <v>3A</v>
      </c>
      <c r="C32" s="6" t="str">
        <f>IF('MitySOM-5CSx System on Module'!D32&lt;&gt;"",'MitySOM-5CSx System on Module'!D32,"")</f>
        <v>AB6</v>
      </c>
      <c r="D32" s="7" t="str">
        <f>IFERROR(VLOOKUP(A32,'MitySOM-5CSX Development Kit'!$A$2:$F$86,6,FALSE),"")</f>
        <v/>
      </c>
      <c r="E32" s="6" t="str">
        <f>IF('MitySOM-5CSx System on Module'!E32&lt;&gt;"",'MitySOM-5CSx System on Module'!E32,"")</f>
        <v/>
      </c>
      <c r="F32" t="str">
        <f>IFERROR(VLOOKUP(A32,'MitySOM-5CSX Development Kit'!$A$2:$F$86,2,FALSE),"")</f>
        <v/>
      </c>
      <c r="G32" t="str">
        <f>IFERROR(VLOOKUP(A32,'MitySOM-5CSX Development Kit'!$A$2:$F$86,3,FALSE),"")</f>
        <v/>
      </c>
      <c r="H32" t="str">
        <f>IFERROR(VLOOKUP(A32,'MitySOM-5CSX Development Kit'!$A$2:$F$86,4,FALSE),"")</f>
        <v/>
      </c>
      <c r="I32" t="str">
        <f>IFERROR(VLOOKUP(E32,mityarm_5csx_hsmc_setup!$A$1:$B$85,2,FALSE),"")</f>
        <v/>
      </c>
    </row>
    <row r="33" spans="1:9" x14ac:dyDescent="0.2">
      <c r="A33" s="3">
        <f>'MitySOM-5CSx System on Module'!A33</f>
        <v>32</v>
      </c>
      <c r="B33" s="3" t="str">
        <f>'MitySOM-5CSx System on Module'!C33</f>
        <v>TRACE_D1/SPIS0_MOSI/HPS_GPIO50</v>
      </c>
      <c r="C33" s="6" t="str">
        <f>IF('MitySOM-5CSx System on Module'!D33&lt;&gt;"",'MitySOM-5CSx System on Module'!D33,"")</f>
        <v>7A</v>
      </c>
      <c r="D33" s="7" t="str">
        <f>IFERROR(VLOOKUP(A33,'MitySOM-5CSX Development Kit'!$A$2:$F$86,6,FALSE),"")</f>
        <v/>
      </c>
      <c r="E33" s="6" t="str">
        <f>IF('MitySOM-5CSx System on Module'!E33&lt;&gt;"",'MitySOM-5CSx System on Module'!E33,"")</f>
        <v>B21</v>
      </c>
      <c r="F33" t="str">
        <f>IFERROR(VLOOKUP(A33,'MitySOM-5CSX Development Kit'!$A$2:$F$86,2,FALSE),"")</f>
        <v/>
      </c>
      <c r="G33" t="str">
        <f>IFERROR(VLOOKUP(A33,'MitySOM-5CSX Development Kit'!$A$2:$F$86,3,FALSE),"")</f>
        <v/>
      </c>
      <c r="H33" t="str">
        <f>IFERROR(VLOOKUP(A33,'MitySOM-5CSX Development Kit'!$A$2:$F$86,4,FALSE),"")</f>
        <v/>
      </c>
      <c r="I33" t="str">
        <f>IFERROR(VLOOKUP(E33,mityarm_5csx_hsmc_setup!$A$1:$B$85,2,FALSE),"")</f>
        <v/>
      </c>
    </row>
    <row r="34" spans="1:9" x14ac:dyDescent="0.2">
      <c r="A34" s="3">
        <f>'MitySOM-5CSx System on Module'!A34</f>
        <v>33</v>
      </c>
      <c r="B34" s="3" t="str">
        <f>'MitySOM-5CSx System on Module'!C34</f>
        <v>3A</v>
      </c>
      <c r="C34" s="6" t="str">
        <f>IF('MitySOM-5CSx System on Module'!D34&lt;&gt;"",'MitySOM-5CSx System on Module'!D34,"")</f>
        <v>AC5</v>
      </c>
      <c r="D34" s="7" t="str">
        <f>IFERROR(VLOOKUP(A34,'MitySOM-5CSX Development Kit'!$A$2:$F$86,6,FALSE),"")</f>
        <v/>
      </c>
      <c r="E34" s="6" t="str">
        <f>IF('MitySOM-5CSx System on Module'!E34&lt;&gt;"",'MitySOM-5CSx System on Module'!E34,"")</f>
        <v/>
      </c>
      <c r="F34" t="str">
        <f>IFERROR(VLOOKUP(A34,'MitySOM-5CSX Development Kit'!$A$2:$F$86,2,FALSE),"")</f>
        <v/>
      </c>
      <c r="G34" t="str">
        <f>IFERROR(VLOOKUP(A34,'MitySOM-5CSX Development Kit'!$A$2:$F$86,3,FALSE),"")</f>
        <v/>
      </c>
      <c r="H34" t="str">
        <f>IFERROR(VLOOKUP(A34,'MitySOM-5CSX Development Kit'!$A$2:$F$86,4,FALSE),"")</f>
        <v/>
      </c>
      <c r="I34" t="str">
        <f>IFERROR(VLOOKUP(E34,mityarm_5csx_hsmc_setup!$A$1:$B$85,2,FALSE),"")</f>
        <v/>
      </c>
    </row>
    <row r="35" spans="1:9" x14ac:dyDescent="0.2">
      <c r="A35" s="3">
        <f>'MitySOM-5CSx System on Module'!A35</f>
        <v>34</v>
      </c>
      <c r="B35" s="3" t="str">
        <f>'MitySOM-5CSx System on Module'!C35</f>
        <v>TRACE_D0/SPIS0_CLK/HPS_GPIO49</v>
      </c>
      <c r="C35" s="6" t="str">
        <f>IF('MitySOM-5CSx System on Module'!D35&lt;&gt;"",'MitySOM-5CSx System on Module'!D35,"")</f>
        <v>7A</v>
      </c>
      <c r="D35" s="7" t="str">
        <f>IFERROR(VLOOKUP(A35,'MitySOM-5CSX Development Kit'!$A$2:$F$86,6,FALSE),"")</f>
        <v/>
      </c>
      <c r="E35" s="6" t="str">
        <f>IF('MitySOM-5CSx System on Module'!E35&lt;&gt;"",'MitySOM-5CSx System on Module'!E35,"")</f>
        <v>A22</v>
      </c>
      <c r="F35" t="str">
        <f>IFERROR(VLOOKUP(A35,'MitySOM-5CSX Development Kit'!$A$2:$F$86,2,FALSE),"")</f>
        <v/>
      </c>
      <c r="G35" t="str">
        <f>IFERROR(VLOOKUP(A35,'MitySOM-5CSX Development Kit'!$A$2:$F$86,3,FALSE),"")</f>
        <v/>
      </c>
      <c r="H35" t="str">
        <f>IFERROR(VLOOKUP(A35,'MitySOM-5CSX Development Kit'!$A$2:$F$86,4,FALSE),"")</f>
        <v/>
      </c>
      <c r="I35" t="str">
        <f>IFERROR(VLOOKUP(E35,mityarm_5csx_hsmc_setup!$A$1:$B$85,2,FALSE),"")</f>
        <v/>
      </c>
    </row>
    <row r="36" spans="1:9" x14ac:dyDescent="0.2">
      <c r="A36" s="3">
        <f>'MitySOM-5CSx System on Module'!A36</f>
        <v>35</v>
      </c>
      <c r="B36" s="3" t="str">
        <f>'MitySOM-5CSx System on Module'!C36</f>
        <v>3A</v>
      </c>
      <c r="C36" s="6" t="str">
        <f>IF('MitySOM-5CSx System on Module'!D36&lt;&gt;"",'MitySOM-5CSx System on Module'!D36,"")</f>
        <v>AC6</v>
      </c>
      <c r="D36" s="7" t="str">
        <f>IFERROR(VLOOKUP(A36,'MitySOM-5CSX Development Kit'!$A$2:$F$86,6,FALSE),"")</f>
        <v/>
      </c>
      <c r="E36" s="6" t="str">
        <f>IF('MitySOM-5CSx System on Module'!E36&lt;&gt;"",'MitySOM-5CSx System on Module'!E36,"")</f>
        <v/>
      </c>
      <c r="F36" t="str">
        <f>IFERROR(VLOOKUP(A36,'MitySOM-5CSX Development Kit'!$A$2:$F$86,2,FALSE),"")</f>
        <v/>
      </c>
      <c r="G36" t="str">
        <f>IFERROR(VLOOKUP(A36,'MitySOM-5CSX Development Kit'!$A$2:$F$86,3,FALSE),"")</f>
        <v/>
      </c>
      <c r="H36" t="str">
        <f>IFERROR(VLOOKUP(A36,'MitySOM-5CSX Development Kit'!$A$2:$F$86,4,FALSE),"")</f>
        <v/>
      </c>
      <c r="I36" t="str">
        <f>IFERROR(VLOOKUP(E36,mityarm_5csx_hsmc_setup!$A$1:$B$85,2,FALSE),"")</f>
        <v/>
      </c>
    </row>
    <row r="37" spans="1:9" x14ac:dyDescent="0.2">
      <c r="A37" s="3">
        <f>'MitySOM-5CSx System on Module'!A37</f>
        <v>36</v>
      </c>
      <c r="B37" s="3" t="str">
        <f>'MitySOM-5CSx System on Module'!C37</f>
        <v>MSEL4</v>
      </c>
      <c r="C37" s="6" t="str">
        <f>IF('MitySOM-5CSx System on Module'!D37&lt;&gt;"",'MitySOM-5CSx System on Module'!D37,"")</f>
        <v>9A</v>
      </c>
      <c r="D37" s="7" t="str">
        <f>IFERROR(VLOOKUP(A37,'MitySOM-5CSX Development Kit'!$A$2:$F$86,6,FALSE),"")</f>
        <v/>
      </c>
      <c r="E37" s="6" t="str">
        <f>IF('MitySOM-5CSx System on Module'!E37&lt;&gt;"",'MitySOM-5CSx System on Module'!E37,"")</f>
        <v>K9</v>
      </c>
      <c r="F37" t="str">
        <f>IFERROR(VLOOKUP(A37,'MitySOM-5CSX Development Kit'!$A$2:$F$86,2,FALSE),"")</f>
        <v/>
      </c>
      <c r="G37" t="str">
        <f>IFERROR(VLOOKUP(A37,'MitySOM-5CSX Development Kit'!$A$2:$F$86,3,FALSE),"")</f>
        <v/>
      </c>
      <c r="H37" t="str">
        <f>IFERROR(VLOOKUP(A37,'MitySOM-5CSX Development Kit'!$A$2:$F$86,4,FALSE),"")</f>
        <v/>
      </c>
      <c r="I37" t="str">
        <f>IFERROR(VLOOKUP(E37,mityarm_5csx_hsmc_setup!$A$1:$B$85,2,FALSE),"")</f>
        <v/>
      </c>
    </row>
    <row r="38" spans="1:9" x14ac:dyDescent="0.2">
      <c r="A38" s="3">
        <f>'MitySOM-5CSx System on Module'!A38</f>
        <v>37</v>
      </c>
      <c r="B38" s="3" t="str">
        <f>'MitySOM-5CSx System on Module'!C38</f>
        <v>3A</v>
      </c>
      <c r="C38" s="6" t="str">
        <f>IF('MitySOM-5CSx System on Module'!D38&lt;&gt;"",'MitySOM-5CSx System on Module'!D38,"")</f>
        <v>AD7</v>
      </c>
      <c r="D38" s="7" t="str">
        <f>IFERROR(VLOOKUP(A38,'MitySOM-5CSX Development Kit'!$A$2:$F$86,6,FALSE),"")</f>
        <v/>
      </c>
      <c r="E38" s="6" t="str">
        <f>IF('MitySOM-5CSx System on Module'!E38&lt;&gt;"",'MitySOM-5CSx System on Module'!E38,"")</f>
        <v/>
      </c>
      <c r="F38" t="str">
        <f>IFERROR(VLOOKUP(A38,'MitySOM-5CSX Development Kit'!$A$2:$F$86,2,FALSE),"")</f>
        <v/>
      </c>
      <c r="G38" t="str">
        <f>IFERROR(VLOOKUP(A38,'MitySOM-5CSX Development Kit'!$A$2:$F$86,3,FALSE),"")</f>
        <v/>
      </c>
      <c r="H38" t="str">
        <f>IFERROR(VLOOKUP(A38,'MitySOM-5CSX Development Kit'!$A$2:$F$86,4,FALSE),"")</f>
        <v/>
      </c>
      <c r="I38" t="str">
        <f>IFERROR(VLOOKUP(E38,mityarm_5csx_hsmc_setup!$A$1:$B$85,2,FALSE),"")</f>
        <v/>
      </c>
    </row>
    <row r="39" spans="1:9" x14ac:dyDescent="0.2">
      <c r="A39" s="3">
        <f>'MitySOM-5CSx System on Module'!A39</f>
        <v>38</v>
      </c>
      <c r="B39" s="3" t="str">
        <f>'MitySOM-5CSx System on Module'!C39</f>
        <v>TRACE_CLK</v>
      </c>
      <c r="C39" s="6" t="str">
        <f>IF('MitySOM-5CSx System on Module'!D39&lt;&gt;"",'MitySOM-5CSx System on Module'!D39,"")</f>
        <v>7A</v>
      </c>
      <c r="D39" s="7" t="str">
        <f>IFERROR(VLOOKUP(A39,'MitySOM-5CSX Development Kit'!$A$2:$F$86,6,FALSE),"")</f>
        <v/>
      </c>
      <c r="E39" s="6" t="str">
        <f>IF('MitySOM-5CSx System on Module'!E39&lt;&gt;"",'MitySOM-5CSx System on Module'!E39,"")</f>
        <v>C21</v>
      </c>
      <c r="F39" t="str">
        <f>IFERROR(VLOOKUP(A39,'MitySOM-5CSX Development Kit'!$A$2:$F$86,2,FALSE),"")</f>
        <v/>
      </c>
      <c r="G39" t="str">
        <f>IFERROR(VLOOKUP(A39,'MitySOM-5CSX Development Kit'!$A$2:$F$86,3,FALSE),"")</f>
        <v/>
      </c>
      <c r="H39" t="str">
        <f>IFERROR(VLOOKUP(A39,'MitySOM-5CSX Development Kit'!$A$2:$F$86,4,FALSE),"")</f>
        <v/>
      </c>
      <c r="I39" t="str">
        <f>IFERROR(VLOOKUP(E39,mityarm_5csx_hsmc_setup!$A$1:$B$85,2,FALSE),"")</f>
        <v/>
      </c>
    </row>
    <row r="40" spans="1:9" x14ac:dyDescent="0.2">
      <c r="A40" s="3">
        <f>'MitySOM-5CSx System on Module'!A40</f>
        <v>39</v>
      </c>
      <c r="B40" s="3" t="str">
        <f>'MitySOM-5CSx System on Module'!C40</f>
        <v>nCONFIG</v>
      </c>
      <c r="C40" s="6" t="str">
        <f>IF('MitySOM-5CSx System on Module'!D40&lt;&gt;"",'MitySOM-5CSx System on Module'!D40,"")</f>
        <v>9A</v>
      </c>
      <c r="D40" s="7" t="str">
        <f>IFERROR(VLOOKUP(A40,'MitySOM-5CSX Development Kit'!$A$2:$F$86,6,FALSE),"")</f>
        <v/>
      </c>
      <c r="E40" s="6" t="str">
        <f>IF('MitySOM-5CSx System on Module'!E40&lt;&gt;"",'MitySOM-5CSx System on Module'!E40,"")</f>
        <v>F7</v>
      </c>
      <c r="F40" t="str">
        <f>IFERROR(VLOOKUP(A40,'MitySOM-5CSX Development Kit'!$A$2:$F$86,2,FALSE),"")</f>
        <v/>
      </c>
      <c r="G40" t="str">
        <f>IFERROR(VLOOKUP(A40,'MitySOM-5CSX Development Kit'!$A$2:$F$86,3,FALSE),"")</f>
        <v/>
      </c>
      <c r="H40" t="str">
        <f>IFERROR(VLOOKUP(A40,'MitySOM-5CSX Development Kit'!$A$2:$F$86,4,FALSE),"")</f>
        <v/>
      </c>
      <c r="I40" t="str">
        <f>IFERROR(VLOOKUP(E40,mityarm_5csx_hsmc_setup!$A$1:$B$85,2,FALSE),"")</f>
        <v/>
      </c>
    </row>
    <row r="41" spans="1:9" x14ac:dyDescent="0.2">
      <c r="A41" s="3">
        <f>'MitySOM-5CSx System on Module'!A41</f>
        <v>40</v>
      </c>
      <c r="B41" s="3" t="str">
        <f>'MitySOM-5CSx System on Module'!C41</f>
        <v>GND</v>
      </c>
      <c r="C41" s="6" t="str">
        <f>IF('MitySOM-5CSx System on Module'!D41&lt;&gt;"",'MitySOM-5CSx System on Module'!D41,"")</f>
        <v/>
      </c>
      <c r="D41" s="7" t="str">
        <f>IFERROR(VLOOKUP(A41,'MitySOM-5CSX Development Kit'!$A$2:$F$86,6,FALSE),"")</f>
        <v/>
      </c>
      <c r="E41" s="6" t="str">
        <f>IF('MitySOM-5CSx System on Module'!E41&lt;&gt;"",'MitySOM-5CSx System on Module'!E41,"")</f>
        <v/>
      </c>
      <c r="F41" t="str">
        <f>IFERROR(VLOOKUP(A41,'MitySOM-5CSX Development Kit'!$A$2:$F$86,2,FALSE),"")</f>
        <v/>
      </c>
      <c r="G41" t="str">
        <f>IFERROR(VLOOKUP(A41,'MitySOM-5CSX Development Kit'!$A$2:$F$86,3,FALSE),"")</f>
        <v/>
      </c>
      <c r="H41" t="str">
        <f>IFERROR(VLOOKUP(A41,'MitySOM-5CSX Development Kit'!$A$2:$F$86,4,FALSE),"")</f>
        <v/>
      </c>
      <c r="I41" t="str">
        <f>IFERROR(VLOOKUP(E41,mityarm_5csx_hsmc_setup!$A$1:$B$85,2,FALSE),"")</f>
        <v/>
      </c>
    </row>
    <row r="42" spans="1:9" x14ac:dyDescent="0.2">
      <c r="A42" s="3">
        <f>'MitySOM-5CSx System on Module'!A42</f>
        <v>41</v>
      </c>
      <c r="B42" s="3" t="str">
        <f>'MitySOM-5CSx System on Module'!C42</f>
        <v>nSTATUS</v>
      </c>
      <c r="C42" s="6" t="str">
        <f>IF('MitySOM-5CSx System on Module'!D42&lt;&gt;"",'MitySOM-5CSx System on Module'!D42,"")</f>
        <v>9A</v>
      </c>
      <c r="D42" s="7" t="str">
        <f>IFERROR(VLOOKUP(A42,'MitySOM-5CSX Development Kit'!$A$2:$F$86,6,FALSE),"")</f>
        <v/>
      </c>
      <c r="E42" s="6" t="str">
        <f>IF('MitySOM-5CSx System on Module'!E42&lt;&gt;"",'MitySOM-5CSx System on Module'!E42,"")</f>
        <v>H8</v>
      </c>
      <c r="F42" t="str">
        <f>IFERROR(VLOOKUP(A42,'MitySOM-5CSX Development Kit'!$A$2:$F$86,2,FALSE),"")</f>
        <v/>
      </c>
      <c r="G42" t="str">
        <f>IFERROR(VLOOKUP(A42,'MitySOM-5CSX Development Kit'!$A$2:$F$86,3,FALSE),"")</f>
        <v/>
      </c>
      <c r="H42" t="str">
        <f>IFERROR(VLOOKUP(A42,'MitySOM-5CSX Development Kit'!$A$2:$F$86,4,FALSE),"")</f>
        <v/>
      </c>
      <c r="I42" t="str">
        <f>IFERROR(VLOOKUP(E42,mityarm_5csx_hsmc_setup!$A$1:$B$85,2,FALSE),"")</f>
        <v/>
      </c>
    </row>
    <row r="43" spans="1:9" x14ac:dyDescent="0.2">
      <c r="A43" s="3">
        <f>'MitySOM-5CSx System on Module'!A43</f>
        <v>42</v>
      </c>
      <c r="B43" s="3" t="str">
        <f>'MitySOM-5CSx System on Module'!C43</f>
        <v>B5A_TX_R5_P/NC_with_FPGA_DDR_Memory</v>
      </c>
      <c r="C43" s="6" t="str">
        <f>IF('MitySOM-5CSx System on Module'!D43&lt;&gt;"",'MitySOM-5CSx System on Module'!D43,"")</f>
        <v>5A/NC</v>
      </c>
      <c r="D43" s="7" t="str">
        <f>IFERROR(VLOOKUP(A43,'MitySOM-5CSX Development Kit'!$A$2:$F$86,6,FALSE),"")</f>
        <v/>
      </c>
      <c r="E43" s="6" t="str">
        <f>IF('MitySOM-5CSx System on Module'!E43&lt;&gt;"",'MitySOM-5CSx System on Module'!E43,"")</f>
        <v>AC24</v>
      </c>
      <c r="F43" t="str">
        <f>IFERROR(VLOOKUP(A43,'MitySOM-5CSX Development Kit'!$A$2:$F$86,2,FALSE),"")</f>
        <v/>
      </c>
      <c r="G43" t="str">
        <f>IFERROR(VLOOKUP(A43,'MitySOM-5CSX Development Kit'!$A$2:$F$86,3,FALSE),"")</f>
        <v/>
      </c>
      <c r="H43" t="str">
        <f>IFERROR(VLOOKUP(A43,'MitySOM-5CSX Development Kit'!$A$2:$F$86,4,FALSE),"")</f>
        <v/>
      </c>
      <c r="I43" t="str">
        <f>IFERROR(VLOOKUP(E43,mityarm_5csx_hsmc_setup!$A$1:$B$85,2,FALSE),"")</f>
        <v/>
      </c>
    </row>
    <row r="44" spans="1:9" x14ac:dyDescent="0.2">
      <c r="A44" s="3">
        <f>'MitySOM-5CSx System on Module'!A44</f>
        <v>43</v>
      </c>
      <c r="B44" s="3" t="str">
        <f>'MitySOM-5CSx System on Module'!C44</f>
        <v>nCSO</v>
      </c>
      <c r="C44" s="6" t="str">
        <f>IF('MitySOM-5CSx System on Module'!D44&lt;&gt;"",'MitySOM-5CSx System on Module'!D44,"")</f>
        <v>3A</v>
      </c>
      <c r="D44" s="7" t="str">
        <f>IFERROR(VLOOKUP(A44,'MitySOM-5CSX Development Kit'!$A$2:$F$86,6,FALSE),"")</f>
        <v/>
      </c>
      <c r="E44" s="6" t="str">
        <f>IF('MitySOM-5CSx System on Module'!E44&lt;&gt;"",'MitySOM-5CSx System on Module'!E44,"")</f>
        <v>AA6</v>
      </c>
      <c r="F44" t="str">
        <f>IFERROR(VLOOKUP(A44,'MitySOM-5CSX Development Kit'!$A$2:$F$86,2,FALSE),"")</f>
        <v/>
      </c>
      <c r="G44" t="str">
        <f>IFERROR(VLOOKUP(A44,'MitySOM-5CSX Development Kit'!$A$2:$F$86,3,FALSE),"")</f>
        <v/>
      </c>
      <c r="H44" t="str">
        <f>IFERROR(VLOOKUP(A44,'MitySOM-5CSX Development Kit'!$A$2:$F$86,4,FALSE),"")</f>
        <v/>
      </c>
      <c r="I44" t="str">
        <f>IFERROR(VLOOKUP(E44,mityarm_5csx_hsmc_setup!$A$1:$B$85,2,FALSE),"")</f>
        <v/>
      </c>
    </row>
    <row r="45" spans="1:9" x14ac:dyDescent="0.2">
      <c r="A45" s="3">
        <f>'MitySOM-5CSx System on Module'!A45</f>
        <v>44</v>
      </c>
      <c r="B45" s="3" t="str">
        <f>'MitySOM-5CSx System on Module'!C45</f>
        <v>B5A_TX_R5_N/NC_with_FPGA_DDR_Memory</v>
      </c>
      <c r="C45" s="6" t="str">
        <f>IF('MitySOM-5CSx System on Module'!D45&lt;&gt;"",'MitySOM-5CSx System on Module'!D45,"")</f>
        <v>5A/NC</v>
      </c>
      <c r="D45" s="7" t="str">
        <f>IFERROR(VLOOKUP(A45,'MitySOM-5CSX Development Kit'!$A$2:$F$86,6,FALSE),"")</f>
        <v/>
      </c>
      <c r="E45" s="6" t="str">
        <f>IF('MitySOM-5CSx System on Module'!E45&lt;&gt;"",'MitySOM-5CSx System on Module'!E45,"")</f>
        <v>AB23</v>
      </c>
      <c r="F45" t="str">
        <f>IFERROR(VLOOKUP(A45,'MitySOM-5CSX Development Kit'!$A$2:$F$86,2,FALSE),"")</f>
        <v/>
      </c>
      <c r="G45" t="str">
        <f>IFERROR(VLOOKUP(A45,'MitySOM-5CSX Development Kit'!$A$2:$F$86,3,FALSE),"")</f>
        <v/>
      </c>
      <c r="H45" t="str">
        <f>IFERROR(VLOOKUP(A45,'MitySOM-5CSX Development Kit'!$A$2:$F$86,4,FALSE),"")</f>
        <v/>
      </c>
      <c r="I45" t="str">
        <f>IFERROR(VLOOKUP(E45,mityarm_5csx_hsmc_setup!$A$1:$B$85,2,FALSE),"")</f>
        <v/>
      </c>
    </row>
    <row r="46" spans="1:9" x14ac:dyDescent="0.2">
      <c r="A46" s="3">
        <f>'MitySOM-5CSx System on Module'!A46</f>
        <v>45</v>
      </c>
      <c r="B46" s="3" t="str">
        <f>'MitySOM-5CSx System on Module'!C46</f>
        <v>MSEL1</v>
      </c>
      <c r="C46" s="6" t="str">
        <f>IF('MitySOM-5CSx System on Module'!D46&lt;&gt;"",'MitySOM-5CSx System on Module'!D46,"")</f>
        <v>9A</v>
      </c>
      <c r="D46" s="7" t="str">
        <f>IFERROR(VLOOKUP(A46,'MitySOM-5CSX Development Kit'!$A$2:$F$86,6,FALSE),"")</f>
        <v/>
      </c>
      <c r="E46" s="6" t="str">
        <f>IF('MitySOM-5CSx System on Module'!E46&lt;&gt;"",'MitySOM-5CSx System on Module'!E46,"")</f>
        <v>H9</v>
      </c>
      <c r="F46" t="str">
        <f>IFERROR(VLOOKUP(A46,'MitySOM-5CSX Development Kit'!$A$2:$F$86,2,FALSE),"")</f>
        <v/>
      </c>
      <c r="G46" t="str">
        <f>IFERROR(VLOOKUP(A46,'MitySOM-5CSX Development Kit'!$A$2:$F$86,3,FALSE),"")</f>
        <v/>
      </c>
      <c r="H46" t="str">
        <f>IFERROR(VLOOKUP(A46,'MitySOM-5CSX Development Kit'!$A$2:$F$86,4,FALSE),"")</f>
        <v/>
      </c>
      <c r="I46" t="str">
        <f>IFERROR(VLOOKUP(E46,mityarm_5csx_hsmc_setup!$A$1:$B$85,2,FALSE),"")</f>
        <v/>
      </c>
    </row>
    <row r="47" spans="1:9" x14ac:dyDescent="0.2">
      <c r="A47" s="3">
        <f>'MitySOM-5CSx System on Module'!A47</f>
        <v>46</v>
      </c>
      <c r="B47" s="3" t="str">
        <f>'MitySOM-5CSx System on Module'!C47</f>
        <v>VIO_ENABLE_2V5</v>
      </c>
      <c r="C47" s="6" t="str">
        <f>IF('MitySOM-5CSx System on Module'!D47&lt;&gt;"",'MitySOM-5CSx System on Module'!D47,"")</f>
        <v/>
      </c>
      <c r="D47" s="7" t="str">
        <f>IFERROR(VLOOKUP(A47,'MitySOM-5CSX Development Kit'!$A$2:$F$86,6,FALSE),"")</f>
        <v/>
      </c>
      <c r="E47" s="6" t="str">
        <f>IF('MitySOM-5CSx System on Module'!E47&lt;&gt;"",'MitySOM-5CSx System on Module'!E47,"")</f>
        <v/>
      </c>
      <c r="F47" t="str">
        <f>IFERROR(VLOOKUP(A47,'MitySOM-5CSX Development Kit'!$A$2:$F$86,2,FALSE),"")</f>
        <v/>
      </c>
      <c r="G47" t="str">
        <f>IFERROR(VLOOKUP(A47,'MitySOM-5CSX Development Kit'!$A$2:$F$86,3,FALSE),"")</f>
        <v/>
      </c>
      <c r="H47" t="str">
        <f>IFERROR(VLOOKUP(A47,'MitySOM-5CSX Development Kit'!$A$2:$F$86,4,FALSE),"")</f>
        <v/>
      </c>
      <c r="I47" t="str">
        <f>IFERROR(VLOOKUP(E47,mityarm_5csx_hsmc_setup!$A$1:$B$85,2,FALSE),"")</f>
        <v/>
      </c>
    </row>
    <row r="48" spans="1:9" x14ac:dyDescent="0.2">
      <c r="A48" s="3">
        <f>'MitySOM-5CSx System on Module'!A48</f>
        <v>47</v>
      </c>
      <c r="B48" s="3" t="str">
        <f>'MitySOM-5CSx System on Module'!C48</f>
        <v>B5A_TX_R1_P/NC_with_FPGA_DDR_Memory</v>
      </c>
      <c r="C48" s="6" t="str">
        <f>IF('MitySOM-5CSx System on Module'!D48&lt;&gt;"",'MitySOM-5CSx System on Module'!D48,"")</f>
        <v>5A/NC</v>
      </c>
      <c r="D48" s="7" t="str">
        <f>IFERROR(VLOOKUP(A48,'MitySOM-5CSX Development Kit'!$A$2:$F$86,6,FALSE),"")</f>
        <v/>
      </c>
      <c r="E48" s="6" t="str">
        <f>IF('MitySOM-5CSx System on Module'!E48&lt;&gt;"",'MitySOM-5CSx System on Module'!E48,"")</f>
        <v>AF26</v>
      </c>
      <c r="F48" t="str">
        <f>IFERROR(VLOOKUP(A48,'MitySOM-5CSX Development Kit'!$A$2:$F$86,2,FALSE),"")</f>
        <v/>
      </c>
      <c r="G48" t="str">
        <f>IFERROR(VLOOKUP(A48,'MitySOM-5CSX Development Kit'!$A$2:$F$86,3,FALSE),"")</f>
        <v/>
      </c>
      <c r="H48" t="str">
        <f>IFERROR(VLOOKUP(A48,'MitySOM-5CSX Development Kit'!$A$2:$F$86,4,FALSE),"")</f>
        <v/>
      </c>
      <c r="I48" t="str">
        <f>IFERROR(VLOOKUP(E48,mityarm_5csx_hsmc_setup!$A$1:$B$85,2,FALSE),"")</f>
        <v/>
      </c>
    </row>
    <row r="49" spans="1:10" x14ac:dyDescent="0.2">
      <c r="A49" s="3">
        <f>'MitySOM-5CSx System on Module'!A49</f>
        <v>48</v>
      </c>
      <c r="B49" s="3" t="e">
        <f>'MitySOM-5CSx System on Module'!C49</f>
        <v>#NAME?</v>
      </c>
      <c r="C49" s="6" t="str">
        <f>IF('MitySOM-5CSx System on Module'!D49&lt;&gt;"",'MitySOM-5CSx System on Module'!D49,"")</f>
        <v/>
      </c>
      <c r="D49" s="7" t="str">
        <f>IFERROR(VLOOKUP(A49,'MitySOM-5CSX Development Kit'!$A$2:$F$86,6,FALSE),"")</f>
        <v/>
      </c>
      <c r="E49" s="6" t="str">
        <f>IF('MitySOM-5CSx System on Module'!E49&lt;&gt;"",'MitySOM-5CSx System on Module'!E49,"")</f>
        <v/>
      </c>
      <c r="F49" t="str">
        <f>IFERROR(VLOOKUP(A49,'MitySOM-5CSX Development Kit'!$A$2:$F$86,2,FALSE),"")</f>
        <v/>
      </c>
      <c r="G49" t="str">
        <f>IFERROR(VLOOKUP(A49,'MitySOM-5CSX Development Kit'!$A$2:$F$86,3,FALSE),"")</f>
        <v/>
      </c>
      <c r="H49" t="str">
        <f>IFERROR(VLOOKUP(A49,'MitySOM-5CSX Development Kit'!$A$2:$F$86,4,FALSE),"")</f>
        <v/>
      </c>
      <c r="I49" t="str">
        <f>IFERROR(VLOOKUP(E49,mityarm_5csx_hsmc_setup!$A$1:$B$85,2,FALSE),"")</f>
        <v/>
      </c>
    </row>
    <row r="50" spans="1:10" x14ac:dyDescent="0.2">
      <c r="A50" s="3">
        <f>'MitySOM-5CSx System on Module'!A50</f>
        <v>49</v>
      </c>
      <c r="B50" s="3" t="str">
        <f>'MitySOM-5CSx System on Module'!C50</f>
        <v>B5A_TX_R1_N/NC_with_FPGA_DDR_Memory</v>
      </c>
      <c r="C50" s="6" t="str">
        <f>IF('MitySOM-5CSx System on Module'!D50&lt;&gt;"",'MitySOM-5CSx System on Module'!D50,"")</f>
        <v>5A/NC</v>
      </c>
      <c r="D50" s="7" t="str">
        <f>IFERROR(VLOOKUP(A50,'MitySOM-5CSX Development Kit'!$A$2:$F$86,6,FALSE),"")</f>
        <v/>
      </c>
      <c r="E50" s="6" t="str">
        <f>IF('MitySOM-5CSx System on Module'!E50&lt;&gt;"",'MitySOM-5CSx System on Module'!E50,"")</f>
        <v>AE26</v>
      </c>
      <c r="F50" t="str">
        <f>IFERROR(VLOOKUP(A50,'MitySOM-5CSX Development Kit'!$A$2:$F$86,2,FALSE),"")</f>
        <v/>
      </c>
      <c r="G50" t="str">
        <f>IFERROR(VLOOKUP(A50,'MitySOM-5CSX Development Kit'!$A$2:$F$86,3,FALSE),"")</f>
        <v/>
      </c>
      <c r="H50" t="str">
        <f>IFERROR(VLOOKUP(A50,'MitySOM-5CSX Development Kit'!$A$2:$F$86,4,FALSE),"")</f>
        <v/>
      </c>
      <c r="I50" t="str">
        <f>IFERROR(VLOOKUP(E50,mityarm_5csx_hsmc_setup!$A$1:$B$85,2,FALSE),"")</f>
        <v/>
      </c>
    </row>
    <row r="51" spans="1:10" x14ac:dyDescent="0.2">
      <c r="A51" s="3">
        <f>'MitySOM-5CSx System on Module'!A51</f>
        <v>50</v>
      </c>
      <c r="B51" s="3" t="str">
        <f>'MitySOM-5CSx System on Module'!C51</f>
        <v>GND</v>
      </c>
      <c r="C51" s="6" t="str">
        <f>IF('MitySOM-5CSx System on Module'!D51&lt;&gt;"",'MitySOM-5CSx System on Module'!D51,"")</f>
        <v/>
      </c>
      <c r="D51" s="7" t="str">
        <f>IFERROR(VLOOKUP(A51,'MitySOM-5CSX Development Kit'!$A$2:$F$86,6,FALSE),"")</f>
        <v/>
      </c>
      <c r="E51" s="6" t="str">
        <f>IF('MitySOM-5CSx System on Module'!E51&lt;&gt;"",'MitySOM-5CSx System on Module'!E51,"")</f>
        <v/>
      </c>
      <c r="F51" t="str">
        <f>IFERROR(VLOOKUP(A51,'MitySOM-5CSX Development Kit'!$A$2:$F$86,2,FALSE),"")</f>
        <v/>
      </c>
      <c r="G51" t="str">
        <f>IFERROR(VLOOKUP(A51,'MitySOM-5CSX Development Kit'!$A$2:$F$86,3,FALSE),"")</f>
        <v/>
      </c>
      <c r="H51" t="str">
        <f>IFERROR(VLOOKUP(A51,'MitySOM-5CSX Development Kit'!$A$2:$F$86,4,FALSE),"")</f>
        <v/>
      </c>
      <c r="I51" t="str">
        <f>IFERROR(VLOOKUP(E51,mityarm_5csx_hsmc_setup!$A$1:$B$85,2,FALSE),"")</f>
        <v/>
      </c>
      <c r="J51" s="13"/>
    </row>
    <row r="52" spans="1:10" x14ac:dyDescent="0.2">
      <c r="A52" s="3">
        <f>'MitySOM-5CSx System on Module'!A52</f>
        <v>51</v>
      </c>
      <c r="B52" s="3" t="str">
        <f>'MitySOM-5CSx System on Module'!C52</f>
        <v>MSEL2</v>
      </c>
      <c r="C52" s="6" t="str">
        <f>IF('MitySOM-5CSx System on Module'!D52&lt;&gt;"",'MitySOM-5CSx System on Module'!D52,"")</f>
        <v>9A</v>
      </c>
      <c r="D52" s="7" t="str">
        <f>IFERROR(VLOOKUP(A52,'MitySOM-5CSX Development Kit'!$A$2:$F$86,6,FALSE),"")</f>
        <v/>
      </c>
      <c r="E52" s="6" t="str">
        <f>IF('MitySOM-5CSx System on Module'!E52&lt;&gt;"",'MitySOM-5CSx System on Module'!E52,"")</f>
        <v>G6</v>
      </c>
      <c r="F52" t="str">
        <f>IFERROR(VLOOKUP(A52,'MitySOM-5CSX Development Kit'!$A$2:$F$86,2,FALSE),"")</f>
        <v/>
      </c>
      <c r="G52" t="str">
        <f>IFERROR(VLOOKUP(A52,'MitySOM-5CSX Development Kit'!$A$2:$F$86,3,FALSE),"")</f>
        <v/>
      </c>
      <c r="H52" t="str">
        <f>IFERROR(VLOOKUP(A52,'MitySOM-5CSX Development Kit'!$A$2:$F$86,4,FALSE),"")</f>
        <v/>
      </c>
      <c r="I52" t="str">
        <f>IFERROR(VLOOKUP(E52,mityarm_5csx_hsmc_setup!$A$1:$B$85,2,FALSE),"")</f>
        <v/>
      </c>
      <c r="J52" s="13"/>
    </row>
    <row r="53" spans="1:10" x14ac:dyDescent="0.2">
      <c r="A53" s="3">
        <f>'MitySOM-5CSx System on Module'!A53</f>
        <v>52</v>
      </c>
      <c r="B53" s="3" t="str">
        <f>'MitySOM-5CSx System on Module'!C53</f>
        <v>B4A_TX_B80p/DQ8B/B_DM_4</v>
      </c>
      <c r="C53" s="6" t="str">
        <f>IF('MitySOM-5CSx System on Module'!D53&lt;&gt;"",'MitySOM-5CSx System on Module'!D53,"")</f>
        <v>4A</v>
      </c>
      <c r="D53" s="7" t="str">
        <f>IFERROR(VLOOKUP(A53,'MitySOM-5CSX Development Kit'!$A$2:$F$86,6,FALSE),"")</f>
        <v/>
      </c>
      <c r="E53" s="6" t="str">
        <f>IF('MitySOM-5CSx System on Module'!E53&lt;&gt;"",'MitySOM-5CSx System on Module'!E53,"")</f>
        <v>AF27</v>
      </c>
      <c r="F53" s="12" t="str">
        <f>IFERROR(VLOOKUP(A53,'MitySOM-5CSX Development Kit'!$A$2:$F$86,2,FALSE),"")</f>
        <v/>
      </c>
      <c r="G53" s="12" t="str">
        <f>IFERROR(VLOOKUP(A53,'MitySOM-5CSX Development Kit'!$A$2:$F$86,3,FALSE),"")</f>
        <v/>
      </c>
      <c r="H53" s="12" t="str">
        <f>IFERROR(VLOOKUP(A53,'MitySOM-5CSX Development Kit'!$A$2:$F$86,4,FALSE),"")</f>
        <v/>
      </c>
      <c r="I53" s="12" t="str">
        <f>IFERROR(VLOOKUP(E53,mityarm_5csx_hsmc_setup!$A$1:$B$85,2,FALSE),"")</f>
        <v>HSMC1_SMSDA</v>
      </c>
      <c r="J53" s="13" t="s">
        <v>9</v>
      </c>
    </row>
    <row r="54" spans="1:10" x14ac:dyDescent="0.2">
      <c r="A54" s="3">
        <f>'MitySOM-5CSx System on Module'!A54</f>
        <v>53</v>
      </c>
      <c r="B54" s="3" t="str">
        <f>'MitySOM-5CSx System on Module'!C54</f>
        <v>B5A_TX_R3_P/NC_with_FPGA_DDR_Memory</v>
      </c>
      <c r="C54" s="6" t="str">
        <f>IF('MitySOM-5CSx System on Module'!D54&lt;&gt;"",'MitySOM-5CSx System on Module'!D54,"")</f>
        <v>5A/NC</v>
      </c>
      <c r="D54" s="7" t="str">
        <f>IFERROR(VLOOKUP(A54,'MitySOM-5CSX Development Kit'!$A$2:$F$86,6,FALSE),"")</f>
        <v/>
      </c>
      <c r="E54" s="6" t="str">
        <f>IF('MitySOM-5CSx System on Module'!E54&lt;&gt;"",'MitySOM-5CSx System on Module'!E54,"")</f>
        <v>AE25</v>
      </c>
      <c r="F54" s="12" t="str">
        <f>IFERROR(VLOOKUP(A54,'MitySOM-5CSX Development Kit'!$A$2:$F$86,2,FALSE),"")</f>
        <v/>
      </c>
      <c r="G54" s="12" t="str">
        <f>IFERROR(VLOOKUP(A54,'MitySOM-5CSX Development Kit'!$A$2:$F$86,3,FALSE),"")</f>
        <v/>
      </c>
      <c r="H54" s="12" t="str">
        <f>IFERROR(VLOOKUP(A54,'MitySOM-5CSX Development Kit'!$A$2:$F$86,4,FALSE),"")</f>
        <v/>
      </c>
      <c r="I54" s="12" t="str">
        <f>IFERROR(VLOOKUP(E54,mityarm_5csx_hsmc_setup!$A$1:$B$85,2,FALSE),"")</f>
        <v/>
      </c>
      <c r="J54" s="13"/>
    </row>
    <row r="55" spans="1:10" x14ac:dyDescent="0.2">
      <c r="A55" s="3">
        <f>'MitySOM-5CSx System on Module'!A55</f>
        <v>54</v>
      </c>
      <c r="B55" s="3" t="str">
        <f>'MitySOM-5CSx System on Module'!C55</f>
        <v>B4A_TX_B80n/DQ8B/B_DQ_39</v>
      </c>
      <c r="C55" s="6" t="str">
        <f>IF('MitySOM-5CSx System on Module'!D55&lt;&gt;"",'MitySOM-5CSx System on Module'!D55,"")</f>
        <v>4A</v>
      </c>
      <c r="D55" s="7" t="str">
        <f>IFERROR(VLOOKUP(A55,'MitySOM-5CSX Development Kit'!$A$2:$F$86,6,FALSE),"")</f>
        <v>Bank_4A</v>
      </c>
      <c r="E55" s="6" t="str">
        <f>IF('MitySOM-5CSx System on Module'!E55&lt;&gt;"",'MitySOM-5CSx System on Module'!E55,"")</f>
        <v>AF28</v>
      </c>
      <c r="F55" s="12">
        <f>IFERROR(VLOOKUP(A55,'MitySOM-5CSX Development Kit'!$A$2:$F$86,2,FALSE),"")</f>
        <v>33</v>
      </c>
      <c r="G55" s="12" t="str">
        <f>IFERROR(VLOOKUP(A55,'MitySOM-5CSX Development Kit'!$A$2:$F$86,3,FALSE),"")</f>
        <v>HSMC1_SMSDA</v>
      </c>
      <c r="H55" s="12" t="str">
        <f>IFERROR(VLOOKUP(A55,'MitySOM-5CSX Development Kit'!$A$2:$F$86,4,FALSE),"")</f>
        <v>I/O</v>
      </c>
      <c r="I55" s="12" t="str">
        <f>IFERROR(VLOOKUP(E55,mityarm_5csx_hsmc_setup!$A$1:$B$85,2,FALSE),"")</f>
        <v>HSMC1_SMSCL</v>
      </c>
      <c r="J55" s="13" t="s">
        <v>5</v>
      </c>
    </row>
    <row r="56" spans="1:10" x14ac:dyDescent="0.2">
      <c r="A56" s="3">
        <f>'MitySOM-5CSx System on Module'!A56</f>
        <v>55</v>
      </c>
      <c r="B56" s="3" t="str">
        <f>'MitySOM-5CSx System on Module'!C56</f>
        <v>B5A_TX_R3_N/NC_with_FPGA_DDR_Memory</v>
      </c>
      <c r="C56" s="6" t="str">
        <f>IF('MitySOM-5CSx System on Module'!D56&lt;&gt;"",'MitySOM-5CSx System on Module'!D56,"")</f>
        <v>5A/NC</v>
      </c>
      <c r="D56" s="7" t="str">
        <f>IFERROR(VLOOKUP(A56,'MitySOM-5CSX Development Kit'!$A$2:$F$86,6,FALSE),"")</f>
        <v/>
      </c>
      <c r="E56" s="6" t="str">
        <f>IF('MitySOM-5CSx System on Module'!E56&lt;&gt;"",'MitySOM-5CSx System on Module'!E56,"")</f>
        <v>AD26</v>
      </c>
      <c r="F56" s="12" t="str">
        <f>IFERROR(VLOOKUP(A56,'MitySOM-5CSX Development Kit'!$A$2:$F$86,2,FALSE),"")</f>
        <v/>
      </c>
      <c r="G56" s="12" t="str">
        <f>IFERROR(VLOOKUP(A56,'MitySOM-5CSX Development Kit'!$A$2:$F$86,3,FALSE),"")</f>
        <v/>
      </c>
      <c r="H56" s="12" t="str">
        <f>IFERROR(VLOOKUP(A56,'MitySOM-5CSX Development Kit'!$A$2:$F$86,4,FALSE),"")</f>
        <v/>
      </c>
      <c r="I56" s="12" t="str">
        <f>IFERROR(VLOOKUP(E56,mityarm_5csx_hsmc_setup!$A$1:$B$85,2,FALSE),"")</f>
        <v/>
      </c>
      <c r="J56" s="13"/>
    </row>
    <row r="57" spans="1:10" x14ac:dyDescent="0.2">
      <c r="A57" s="3">
        <f>'MitySOM-5CSx System on Module'!A57</f>
        <v>56</v>
      </c>
      <c r="B57" s="3" t="str">
        <f>'MitySOM-5CSx System on Module'!C57</f>
        <v>B4A_TX_B77p/DQ8B/B_DQ_38</v>
      </c>
      <c r="C57" s="6" t="str">
        <f>IF('MitySOM-5CSx System on Module'!D57&lt;&gt;"",'MitySOM-5CSx System on Module'!D57,"")</f>
        <v>4A</v>
      </c>
      <c r="D57" s="7" t="str">
        <f>IFERROR(VLOOKUP(A57,'MitySOM-5CSX Development Kit'!$A$2:$F$86,6,FALSE),"")</f>
        <v>Bank_4A</v>
      </c>
      <c r="E57" s="6" t="str">
        <f>IF('MitySOM-5CSx System on Module'!E57&lt;&gt;"",'MitySOM-5CSx System on Module'!E57,"")</f>
        <v>AG28</v>
      </c>
      <c r="F57" s="12">
        <f>IFERROR(VLOOKUP(A57,'MitySOM-5CSX Development Kit'!$A$2:$F$86,2,FALSE),"")</f>
        <v>34</v>
      </c>
      <c r="G57" s="12" t="str">
        <f>IFERROR(VLOOKUP(A57,'MitySOM-5CSX Development Kit'!$A$2:$F$86,3,FALSE),"")</f>
        <v>HSMC1_SMSCL</v>
      </c>
      <c r="H57" s="12" t="str">
        <f>IFERROR(VLOOKUP(A57,'MitySOM-5CSX Development Kit'!$A$2:$F$86,4,FALSE),"")</f>
        <v>O</v>
      </c>
      <c r="I57" s="12" t="str">
        <f>IFERROR(VLOOKUP(E57,mityarm_5csx_hsmc_setup!$A$1:$B$85,2,FALSE),"")</f>
        <v/>
      </c>
      <c r="J57" s="13"/>
    </row>
    <row r="58" spans="1:10" x14ac:dyDescent="0.2">
      <c r="A58" s="3">
        <f>'MitySOM-5CSx System on Module'!A58</f>
        <v>57</v>
      </c>
      <c r="B58" s="3" t="str">
        <f>'MitySOM-5CSx System on Module'!C58</f>
        <v>MSEL3</v>
      </c>
      <c r="C58" s="6" t="str">
        <f>IF('MitySOM-5CSx System on Module'!D58&lt;&gt;"",'MitySOM-5CSx System on Module'!D58,"")</f>
        <v>9A</v>
      </c>
      <c r="D58" s="7" t="str">
        <f>IFERROR(VLOOKUP(A58,'MitySOM-5CSX Development Kit'!$A$2:$F$86,6,FALSE),"")</f>
        <v/>
      </c>
      <c r="E58" s="6" t="str">
        <f>IF('MitySOM-5CSx System on Module'!E58&lt;&gt;"",'MitySOM-5CSx System on Module'!E58,"")</f>
        <v>K10</v>
      </c>
      <c r="F58" t="str">
        <f>IFERROR(VLOOKUP(A58,'MitySOM-5CSX Development Kit'!$A$2:$F$86,2,FALSE),"")</f>
        <v/>
      </c>
      <c r="G58" t="str">
        <f>IFERROR(VLOOKUP(A58,'MitySOM-5CSX Development Kit'!$A$2:$F$86,3,FALSE),"")</f>
        <v/>
      </c>
      <c r="H58" t="str">
        <f>IFERROR(VLOOKUP(A58,'MitySOM-5CSX Development Kit'!$A$2:$F$86,4,FALSE),"")</f>
        <v/>
      </c>
      <c r="I58" t="str">
        <f>IFERROR(VLOOKUP(E58,mityarm_5csx_hsmc_setup!$A$1:$B$85,2,FALSE),"")</f>
        <v/>
      </c>
      <c r="J58" s="13"/>
    </row>
    <row r="59" spans="1:10" x14ac:dyDescent="0.2">
      <c r="A59" s="3">
        <f>'MitySOM-5CSx System on Module'!A59</f>
        <v>58</v>
      </c>
      <c r="B59" s="3" t="str">
        <f>'MitySOM-5CSx System on Module'!C59</f>
        <v>B4A_TX_B77n/DQ8B/GND</v>
      </c>
      <c r="C59" s="6" t="str">
        <f>IF('MitySOM-5CSx System on Module'!D59&lt;&gt;"",'MitySOM-5CSx System on Module'!D59,"")</f>
        <v>4A</v>
      </c>
      <c r="D59" s="7" t="str">
        <f>IFERROR(VLOOKUP(A59,'MitySOM-5CSX Development Kit'!$A$2:$F$86,6,FALSE),"")</f>
        <v/>
      </c>
      <c r="E59" s="6" t="str">
        <f>IF('MitySOM-5CSx System on Module'!E59&lt;&gt;"",'MitySOM-5CSx System on Module'!E59,"")</f>
        <v>AH27</v>
      </c>
      <c r="F59" t="str">
        <f>IFERROR(VLOOKUP(A59,'MitySOM-5CSX Development Kit'!$A$2:$F$86,2,FALSE),"")</f>
        <v/>
      </c>
      <c r="G59" t="str">
        <f>IFERROR(VLOOKUP(A59,'MitySOM-5CSX Development Kit'!$A$2:$F$86,3,FALSE),"")</f>
        <v/>
      </c>
      <c r="H59" t="str">
        <f>IFERROR(VLOOKUP(A59,'MitySOM-5CSX Development Kit'!$A$2:$F$86,4,FALSE),"")</f>
        <v/>
      </c>
      <c r="I59" t="str">
        <f>IFERROR(VLOOKUP(E59,mityarm_5csx_hsmc_setup!$A$1:$B$85,2,FALSE),"")</f>
        <v/>
      </c>
      <c r="J59" s="13"/>
    </row>
    <row r="60" spans="1:10" x14ac:dyDescent="0.2">
      <c r="A60" s="3">
        <f>'MitySOM-5CSx System on Module'!A60</f>
        <v>59</v>
      </c>
      <c r="B60" s="3" t="str">
        <f>'MitySOM-5CSx System on Module'!C60</f>
        <v>GND</v>
      </c>
      <c r="C60" s="6" t="str">
        <f>IF('MitySOM-5CSx System on Module'!D60&lt;&gt;"",'MitySOM-5CSx System on Module'!D60,"")</f>
        <v/>
      </c>
      <c r="D60" s="7" t="str">
        <f>IFERROR(VLOOKUP(A60,'MitySOM-5CSX Development Kit'!$A$2:$F$86,6,FALSE),"")</f>
        <v/>
      </c>
      <c r="E60" s="6" t="str">
        <f>IF('MitySOM-5CSx System on Module'!E60&lt;&gt;"",'MitySOM-5CSx System on Module'!E60,"")</f>
        <v/>
      </c>
      <c r="F60" t="str">
        <f>IFERROR(VLOOKUP(A60,'MitySOM-5CSX Development Kit'!$A$2:$F$86,2,FALSE),"")</f>
        <v/>
      </c>
      <c r="G60" t="str">
        <f>IFERROR(VLOOKUP(A60,'MitySOM-5CSX Development Kit'!$A$2:$F$86,3,FALSE),"")</f>
        <v/>
      </c>
      <c r="H60" t="str">
        <f>IFERROR(VLOOKUP(A60,'MitySOM-5CSX Development Kit'!$A$2:$F$86,4,FALSE),"")</f>
        <v/>
      </c>
      <c r="I60" t="str">
        <f>IFERROR(VLOOKUP(E60,mityarm_5csx_hsmc_setup!$A$1:$B$85,2,FALSE),"")</f>
        <v/>
      </c>
      <c r="J60" s="13"/>
    </row>
    <row r="61" spans="1:10" x14ac:dyDescent="0.2">
      <c r="A61" s="3">
        <f>'MitySOM-5CSx System on Module'!A61</f>
        <v>60</v>
      </c>
      <c r="B61" s="3" t="str">
        <f>'MitySOM-5CSx System on Module'!C61</f>
        <v>B4A_TX_B76n/DQ8B/B_DQ_35</v>
      </c>
      <c r="C61" s="6" t="str">
        <f>IF('MitySOM-5CSx System on Module'!D61&lt;&gt;"",'MitySOM-5CSx System on Module'!D61,"")</f>
        <v>4A</v>
      </c>
      <c r="D61" s="7" t="str">
        <f>IFERROR(VLOOKUP(A61,'MitySOM-5CSX Development Kit'!$A$2:$F$86,6,FALSE),"")</f>
        <v/>
      </c>
      <c r="E61" s="6" t="str">
        <f>IF('MitySOM-5CSx System on Module'!E61&lt;&gt;"",'MitySOM-5CSx System on Module'!E61,"")</f>
        <v>AH26</v>
      </c>
      <c r="F61" t="str">
        <f>IFERROR(VLOOKUP(A61,'MitySOM-5CSX Development Kit'!$A$2:$F$86,2,FALSE),"")</f>
        <v/>
      </c>
      <c r="G61" t="str">
        <f>IFERROR(VLOOKUP(A61,'MitySOM-5CSX Development Kit'!$A$2:$F$86,3,FALSE),"")</f>
        <v/>
      </c>
      <c r="H61" t="str">
        <f>IFERROR(VLOOKUP(A61,'MitySOM-5CSX Development Kit'!$A$2:$F$86,4,FALSE),"")</f>
        <v/>
      </c>
      <c r="I61" t="str">
        <f>IFERROR(VLOOKUP(E61,mityarm_5csx_hsmc_setup!$A$1:$B$85,2,FALSE),"")</f>
        <v/>
      </c>
      <c r="J61" s="13"/>
    </row>
    <row r="62" spans="1:10" x14ac:dyDescent="0.2">
      <c r="A62" s="3">
        <f>'MitySOM-5CSx System on Module'!A62</f>
        <v>61</v>
      </c>
      <c r="B62" s="3" t="str">
        <f>'MitySOM-5CSx System on Module'!C62</f>
        <v>B4A_RX_B78p/DQ8B/B_DQ_37</v>
      </c>
      <c r="C62" s="6" t="str">
        <f>IF('MitySOM-5CSx System on Module'!D62&lt;&gt;"",'MitySOM-5CSx System on Module'!D62,"")</f>
        <v>4A</v>
      </c>
      <c r="D62" s="7" t="str">
        <f>IFERROR(VLOOKUP(A62,'MitySOM-5CSX Development Kit'!$A$2:$F$86,6,FALSE),"")</f>
        <v/>
      </c>
      <c r="E62" s="6" t="str">
        <f>IF('MitySOM-5CSx System on Module'!E62&lt;&gt;"",'MitySOM-5CSx System on Module'!E62,"")</f>
        <v>AF25</v>
      </c>
      <c r="F62" t="str">
        <f>IFERROR(VLOOKUP(A62,'MitySOM-5CSX Development Kit'!$A$2:$F$86,2,FALSE),"")</f>
        <v/>
      </c>
      <c r="G62" t="str">
        <f>IFERROR(VLOOKUP(A62,'MitySOM-5CSX Development Kit'!$A$2:$F$86,3,FALSE),"")</f>
        <v/>
      </c>
      <c r="H62" t="str">
        <f>IFERROR(VLOOKUP(A62,'MitySOM-5CSX Development Kit'!$A$2:$F$86,4,FALSE),"")</f>
        <v/>
      </c>
      <c r="I62" t="str">
        <f>IFERROR(VLOOKUP(E62,mityarm_5csx_hsmc_setup!$A$1:$B$85,2,FALSE),"")</f>
        <v/>
      </c>
      <c r="J62" s="13"/>
    </row>
    <row r="63" spans="1:10" x14ac:dyDescent="0.2">
      <c r="A63" s="3">
        <f>'MitySOM-5CSx System on Module'!A63</f>
        <v>62</v>
      </c>
      <c r="B63" s="3" t="str">
        <f>'MitySOM-5CSx System on Module'!C63</f>
        <v>B4A_TX_B73p/DQ8B/B_DQ_34</v>
      </c>
      <c r="C63" s="6" t="str">
        <f>IF('MitySOM-5CSx System on Module'!D63&lt;&gt;"",'MitySOM-5CSx System on Module'!D63,"")</f>
        <v>4A</v>
      </c>
      <c r="D63" s="7" t="str">
        <f>IFERROR(VLOOKUP(A63,'MitySOM-5CSX Development Kit'!$A$2:$F$86,6,FALSE),"")</f>
        <v/>
      </c>
      <c r="E63" s="6" t="str">
        <f>IF('MitySOM-5CSx System on Module'!E63&lt;&gt;"",'MitySOM-5CSx System on Module'!E63,"")</f>
        <v>AG26</v>
      </c>
      <c r="F63" t="str">
        <f>IFERROR(VLOOKUP(A63,'MitySOM-5CSX Development Kit'!$A$2:$F$86,2,FALSE),"")</f>
        <v/>
      </c>
      <c r="G63" t="str">
        <f>IFERROR(VLOOKUP(A63,'MitySOM-5CSX Development Kit'!$A$2:$F$86,3,FALSE),"")</f>
        <v/>
      </c>
      <c r="H63" t="str">
        <f>IFERROR(VLOOKUP(A63,'MitySOM-5CSX Development Kit'!$A$2:$F$86,4,FALSE),"")</f>
        <v/>
      </c>
      <c r="I63" t="str">
        <f>IFERROR(VLOOKUP(E63,mityarm_5csx_hsmc_setup!$A$1:$B$85,2,FALSE),"")</f>
        <v/>
      </c>
      <c r="J63" s="13"/>
    </row>
    <row r="64" spans="1:10" x14ac:dyDescent="0.2">
      <c r="A64" s="3">
        <f>'MitySOM-5CSx System on Module'!A64</f>
        <v>63</v>
      </c>
      <c r="B64" s="3" t="str">
        <f>'MitySOM-5CSx System on Module'!C64</f>
        <v>B4A_RX_B78n/DQ8B/B_DQ_36</v>
      </c>
      <c r="C64" s="6" t="str">
        <f>IF('MitySOM-5CSx System on Module'!D64&lt;&gt;"",'MitySOM-5CSx System on Module'!D64,"")</f>
        <v>4A</v>
      </c>
      <c r="D64" s="7" t="str">
        <f>IFERROR(VLOOKUP(A64,'MitySOM-5CSX Development Kit'!$A$2:$F$86,6,FALSE),"")</f>
        <v/>
      </c>
      <c r="E64" s="6" t="str">
        <f>IF('MitySOM-5CSx System on Module'!E64&lt;&gt;"",'MitySOM-5CSx System on Module'!E64,"")</f>
        <v>AG25</v>
      </c>
      <c r="F64" t="str">
        <f>IFERROR(VLOOKUP(A64,'MitySOM-5CSX Development Kit'!$A$2:$F$86,2,FALSE),"")</f>
        <v/>
      </c>
      <c r="G64" t="str">
        <f>IFERROR(VLOOKUP(A64,'MitySOM-5CSX Development Kit'!$A$2:$F$86,3,FALSE),"")</f>
        <v/>
      </c>
      <c r="H64" t="str">
        <f>IFERROR(VLOOKUP(A64,'MitySOM-5CSX Development Kit'!$A$2:$F$86,4,FALSE),"")</f>
        <v/>
      </c>
      <c r="I64" t="str">
        <f>IFERROR(VLOOKUP(E64,mityarm_5csx_hsmc_setup!$A$1:$B$85,2,FALSE),"")</f>
        <v/>
      </c>
      <c r="J64" s="13"/>
    </row>
    <row r="65" spans="1:9" x14ac:dyDescent="0.2">
      <c r="A65" s="3">
        <f>'MitySOM-5CSx System on Module'!A65</f>
        <v>64</v>
      </c>
      <c r="B65" s="3" t="str">
        <f>'MitySOM-5CSx System on Module'!C65</f>
        <v>B4A_TX_B72p/DQ7B/B_DM_3</v>
      </c>
      <c r="C65" s="6" t="str">
        <f>IF('MitySOM-5CSx System on Module'!D65&lt;&gt;"",'MitySOM-5CSx System on Module'!D65,"")</f>
        <v>4A</v>
      </c>
      <c r="D65" s="7" t="str">
        <f>IFERROR(VLOOKUP(A65,'MitySOM-5CSX Development Kit'!$A$2:$F$86,6,FALSE),"")</f>
        <v/>
      </c>
      <c r="E65" s="6" t="str">
        <f>IF('MitySOM-5CSx System on Module'!E65&lt;&gt;"",'MitySOM-5CSx System on Module'!E65,"")</f>
        <v>AG24</v>
      </c>
      <c r="F65" t="str">
        <f>IFERROR(VLOOKUP(A65,'MitySOM-5CSX Development Kit'!$A$2:$F$86,2,FALSE),"")</f>
        <v/>
      </c>
      <c r="G65" t="str">
        <f>IFERROR(VLOOKUP(A65,'MitySOM-5CSX Development Kit'!$A$2:$F$86,3,FALSE),"")</f>
        <v/>
      </c>
      <c r="H65" t="str">
        <f>IFERROR(VLOOKUP(A65,'MitySOM-5CSX Development Kit'!$A$2:$F$86,4,FALSE),"")</f>
        <v/>
      </c>
      <c r="I65" t="str">
        <f>IFERROR(VLOOKUP(E65,mityarm_5csx_hsmc_setup!$A$1:$B$85,2,FALSE),"")</f>
        <v/>
      </c>
    </row>
    <row r="66" spans="1:9" x14ac:dyDescent="0.2">
      <c r="A66" s="3">
        <f>'MitySOM-5CSx System on Module'!A66</f>
        <v>65</v>
      </c>
      <c r="B66" s="3" t="str">
        <f>'MitySOM-5CSx System on Module'!C66</f>
        <v>B4A_RX_B75p/DQS8B/B_DQS_4</v>
      </c>
      <c r="C66" s="6" t="str">
        <f>IF('MitySOM-5CSx System on Module'!D66&lt;&gt;"",'MitySOM-5CSx System on Module'!D66,"")</f>
        <v>4A</v>
      </c>
      <c r="D66" s="7" t="str">
        <f>IFERROR(VLOOKUP(A66,'MitySOM-5CSX Development Kit'!$A$2:$F$86,6,FALSE),"")</f>
        <v/>
      </c>
      <c r="E66" s="6" t="str">
        <f>IF('MitySOM-5CSx System on Module'!E66&lt;&gt;"",'MitySOM-5CSx System on Module'!E66,"")</f>
        <v>AC22</v>
      </c>
      <c r="F66" t="str">
        <f>IFERROR(VLOOKUP(A66,'MitySOM-5CSX Development Kit'!$A$2:$F$86,2,FALSE),"")</f>
        <v/>
      </c>
      <c r="G66" t="str">
        <f>IFERROR(VLOOKUP(A66,'MitySOM-5CSX Development Kit'!$A$2:$F$86,3,FALSE),"")</f>
        <v/>
      </c>
      <c r="H66" t="str">
        <f>IFERROR(VLOOKUP(A66,'MitySOM-5CSX Development Kit'!$A$2:$F$86,4,FALSE),"")</f>
        <v/>
      </c>
      <c r="I66" t="str">
        <f>IFERROR(VLOOKUP(E66,mityarm_5csx_hsmc_setup!$A$1:$B$85,2,FALSE),"")</f>
        <v/>
      </c>
    </row>
    <row r="67" spans="1:9" x14ac:dyDescent="0.2">
      <c r="A67" s="3">
        <f>'MitySOM-5CSx System on Module'!A67</f>
        <v>66</v>
      </c>
      <c r="B67" s="3" t="str">
        <f>'MitySOM-5CSx System on Module'!C67</f>
        <v>B4A_TX_B72n/DQ7B/B_DQ_31</v>
      </c>
      <c r="C67" s="6" t="str">
        <f>IF('MitySOM-5CSx System on Module'!D67&lt;&gt;"",'MitySOM-5CSx System on Module'!D67,"")</f>
        <v>4A</v>
      </c>
      <c r="D67" s="7" t="str">
        <f>IFERROR(VLOOKUP(A67,'MitySOM-5CSX Development Kit'!$A$2:$F$86,6,FALSE),"")</f>
        <v/>
      </c>
      <c r="E67" s="6" t="str">
        <f>IF('MitySOM-5CSx System on Module'!E67&lt;&gt;"",'MitySOM-5CSx System on Module'!E67,"")</f>
        <v>AH24</v>
      </c>
      <c r="F67" t="str">
        <f>IFERROR(VLOOKUP(A67,'MitySOM-5CSX Development Kit'!$A$2:$F$86,2,FALSE),"")</f>
        <v/>
      </c>
      <c r="G67" t="str">
        <f>IFERROR(VLOOKUP(A67,'MitySOM-5CSX Development Kit'!$A$2:$F$86,3,FALSE),"")</f>
        <v/>
      </c>
      <c r="H67" t="str">
        <f>IFERROR(VLOOKUP(A67,'MitySOM-5CSX Development Kit'!$A$2:$F$86,4,FALSE),"")</f>
        <v/>
      </c>
      <c r="I67" t="str">
        <f>IFERROR(VLOOKUP(E67,mityarm_5csx_hsmc_setup!$A$1:$B$85,2,FALSE),"")</f>
        <v/>
      </c>
    </row>
    <row r="68" spans="1:9" x14ac:dyDescent="0.2">
      <c r="A68" s="3">
        <f>'MitySOM-5CSx System on Module'!A68</f>
        <v>67</v>
      </c>
      <c r="B68" s="3" t="str">
        <f>'MitySOM-5CSx System on Module'!C68</f>
        <v>B4A_RX_B75n/DQSn8B/B_DQS#_4</v>
      </c>
      <c r="C68" s="6" t="str">
        <f>IF('MitySOM-5CSx System on Module'!D68&lt;&gt;"",'MitySOM-5CSx System on Module'!D68,"")</f>
        <v>4A</v>
      </c>
      <c r="D68" s="7" t="str">
        <f>IFERROR(VLOOKUP(A68,'MitySOM-5CSX Development Kit'!$A$2:$F$86,6,FALSE),"")</f>
        <v/>
      </c>
      <c r="E68" s="6" t="str">
        <f>IF('MitySOM-5CSx System on Module'!E68&lt;&gt;"",'MitySOM-5CSx System on Module'!E68,"")</f>
        <v>AC23</v>
      </c>
      <c r="F68" t="str">
        <f>IFERROR(VLOOKUP(A68,'MitySOM-5CSX Development Kit'!$A$2:$F$86,2,FALSE),"")</f>
        <v/>
      </c>
      <c r="G68" t="str">
        <f>IFERROR(VLOOKUP(A68,'MitySOM-5CSX Development Kit'!$A$2:$F$86,3,FALSE),"")</f>
        <v/>
      </c>
      <c r="H68" t="str">
        <f>IFERROR(VLOOKUP(A68,'MitySOM-5CSX Development Kit'!$A$2:$F$86,4,FALSE),"")</f>
        <v/>
      </c>
      <c r="I68" t="str">
        <f>IFERROR(VLOOKUP(E68,mityarm_5csx_hsmc_setup!$A$1:$B$85,2,FALSE),"")</f>
        <v/>
      </c>
    </row>
    <row r="69" spans="1:9" x14ac:dyDescent="0.2">
      <c r="A69" s="3">
        <f>'MitySOM-5CSx System on Module'!A69</f>
        <v>68</v>
      </c>
      <c r="B69" s="3" t="str">
        <f>'MitySOM-5CSx System on Module'!C69</f>
        <v>B4A_TX_B69p/DQ7B/B_DQ_30</v>
      </c>
      <c r="C69" s="6" t="str">
        <f>IF('MitySOM-5CSx System on Module'!D69&lt;&gt;"",'MitySOM-5CSx System on Module'!D69,"")</f>
        <v>4A</v>
      </c>
      <c r="D69" s="7" t="str">
        <f>IFERROR(VLOOKUP(A69,'MitySOM-5CSX Development Kit'!$A$2:$F$86,6,FALSE),"")</f>
        <v>Bank_4A</v>
      </c>
      <c r="E69" s="6" t="str">
        <f>IF('MitySOM-5CSx System on Module'!E69&lt;&gt;"",'MitySOM-5CSx System on Module'!E69,"")</f>
        <v>AH23</v>
      </c>
      <c r="F69">
        <f>IFERROR(VLOOKUP(A69,'MitySOM-5CSX Development Kit'!$A$2:$F$86,2,FALSE),"")</f>
        <v>47</v>
      </c>
      <c r="G69" t="str">
        <f>IFERROR(VLOOKUP(A69,'MitySOM-5CSX Development Kit'!$A$2:$F$86,3,FALSE),"")</f>
        <v>HSMC1_TX0_P</v>
      </c>
      <c r="H69" t="str">
        <f>IFERROR(VLOOKUP(A69,'MitySOM-5CSX Development Kit'!$A$2:$F$86,4,FALSE),"")</f>
        <v>I/O</v>
      </c>
      <c r="I69" t="str">
        <f>IFERROR(VLOOKUP(E69,mityarm_5csx_hsmc_setup!$A$1:$B$85,2,FALSE),"")</f>
        <v>HSMC1_TX0</v>
      </c>
    </row>
    <row r="70" spans="1:9" x14ac:dyDescent="0.2">
      <c r="A70" s="3">
        <f>'MitySOM-5CSx System on Module'!A70</f>
        <v>69</v>
      </c>
      <c r="B70" s="3" t="str">
        <f>'MitySOM-5CSx System on Module'!C70</f>
        <v>B4A_RX_B74p/DQ8B/B_DQ_33</v>
      </c>
      <c r="C70" s="6" t="str">
        <f>IF('MitySOM-5CSx System on Module'!D70&lt;&gt;"",'MitySOM-5CSx System on Module'!D70,"")</f>
        <v>4A</v>
      </c>
      <c r="D70" s="7" t="str">
        <f>IFERROR(VLOOKUP(A70,'MitySOM-5CSX Development Kit'!$A$2:$F$86,6,FALSE),"")</f>
        <v/>
      </c>
      <c r="E70" s="6" t="str">
        <f>IF('MitySOM-5CSx System on Module'!E70&lt;&gt;"",'MitySOM-5CSx System on Module'!E70,"")</f>
        <v>AE24</v>
      </c>
      <c r="F70" t="str">
        <f>IFERROR(VLOOKUP(A70,'MitySOM-5CSX Development Kit'!$A$2:$F$86,2,FALSE),"")</f>
        <v/>
      </c>
      <c r="G70" t="str">
        <f>IFERROR(VLOOKUP(A70,'MitySOM-5CSX Development Kit'!$A$2:$F$86,3,FALSE),"")</f>
        <v/>
      </c>
      <c r="H70" t="str">
        <f>IFERROR(VLOOKUP(A70,'MitySOM-5CSX Development Kit'!$A$2:$F$86,4,FALSE),"")</f>
        <v/>
      </c>
      <c r="I70" t="str">
        <f>IFERROR(VLOOKUP(E70,mityarm_5csx_hsmc_setup!$A$1:$B$85,2,FALSE),"")</f>
        <v/>
      </c>
    </row>
    <row r="71" spans="1:9" x14ac:dyDescent="0.2">
      <c r="A71" s="3">
        <f>'MitySOM-5CSx System on Module'!A71</f>
        <v>70</v>
      </c>
      <c r="B71" s="3" t="str">
        <f>'MitySOM-5CSx System on Module'!C71</f>
        <v>B4A_TX_B69n/DQ7B/GND</v>
      </c>
      <c r="C71" s="6" t="str">
        <f>IF('MitySOM-5CSx System on Module'!D71&lt;&gt;"",'MitySOM-5CSx System on Module'!D71,"")</f>
        <v>4A</v>
      </c>
      <c r="D71" s="7" t="str">
        <f>IFERROR(VLOOKUP(A71,'MitySOM-5CSX Development Kit'!$A$2:$F$86,6,FALSE),"")</f>
        <v>Bank_4A</v>
      </c>
      <c r="E71" s="6" t="str">
        <f>IF('MitySOM-5CSx System on Module'!E71&lt;&gt;"",'MitySOM-5CSx System on Module'!E71,"")</f>
        <v>AH22</v>
      </c>
      <c r="F71">
        <f>IFERROR(VLOOKUP(A71,'MitySOM-5CSX Development Kit'!$A$2:$F$86,2,FALSE),"")</f>
        <v>49</v>
      </c>
      <c r="G71" t="str">
        <f>IFERROR(VLOOKUP(A71,'MitySOM-5CSX Development Kit'!$A$2:$F$86,3,FALSE),"")</f>
        <v>HSMC1_TX0_N</v>
      </c>
      <c r="H71" t="str">
        <f>IFERROR(VLOOKUP(A71,'MitySOM-5CSX Development Kit'!$A$2:$F$86,4,FALSE),"")</f>
        <v>I/O</v>
      </c>
      <c r="I71" t="str">
        <f>IFERROR(VLOOKUP(E71,mityarm_5csx_hsmc_setup!$A$1:$B$85,2,FALSE),"")</f>
        <v>HSMC1_TX0_N</v>
      </c>
    </row>
    <row r="72" spans="1:9" x14ac:dyDescent="0.2">
      <c r="A72" s="3">
        <f>'MitySOM-5CSx System on Module'!A72</f>
        <v>71</v>
      </c>
      <c r="B72" s="3" t="str">
        <f>'MitySOM-5CSx System on Module'!C72</f>
        <v>B4A_RX_B74n/DQ8B/B_DQ_32</v>
      </c>
      <c r="C72" s="6" t="str">
        <f>IF('MitySOM-5CSx System on Module'!D72&lt;&gt;"",'MitySOM-5CSx System on Module'!D72,"")</f>
        <v>4A</v>
      </c>
      <c r="D72" s="7" t="str">
        <f>IFERROR(VLOOKUP(A72,'MitySOM-5CSX Development Kit'!$A$2:$F$86,6,FALSE),"")</f>
        <v/>
      </c>
      <c r="E72" s="6" t="str">
        <f>IF('MitySOM-5CSx System on Module'!E72&lt;&gt;"",'MitySOM-5CSx System on Module'!E72,"")</f>
        <v>AE23</v>
      </c>
      <c r="F72" t="str">
        <f>IFERROR(VLOOKUP(A72,'MitySOM-5CSX Development Kit'!$A$2:$F$86,2,FALSE),"")</f>
        <v/>
      </c>
      <c r="G72" t="str">
        <f>IFERROR(VLOOKUP(A72,'MitySOM-5CSX Development Kit'!$A$2:$F$86,3,FALSE),"")</f>
        <v/>
      </c>
      <c r="H72" t="str">
        <f>IFERROR(VLOOKUP(A72,'MitySOM-5CSX Development Kit'!$A$2:$F$86,4,FALSE),"")</f>
        <v/>
      </c>
      <c r="I72" t="str">
        <f>IFERROR(VLOOKUP(E72,mityarm_5csx_hsmc_setup!$A$1:$B$85,2,FALSE),"")</f>
        <v/>
      </c>
    </row>
    <row r="73" spans="1:9" x14ac:dyDescent="0.2">
      <c r="A73" s="3">
        <f>'MitySOM-5CSx System on Module'!A73</f>
        <v>72</v>
      </c>
      <c r="B73" s="3" t="str">
        <f>'MitySOM-5CSx System on Module'!C73</f>
        <v>GND</v>
      </c>
      <c r="C73" s="6" t="str">
        <f>IF('MitySOM-5CSx System on Module'!D73&lt;&gt;"",'MitySOM-5CSx System on Module'!D73,"")</f>
        <v/>
      </c>
      <c r="D73" s="7" t="str">
        <f>IFERROR(VLOOKUP(A73,'MitySOM-5CSX Development Kit'!$A$2:$F$86,6,FALSE),"")</f>
        <v/>
      </c>
      <c r="E73" s="6" t="str">
        <f>IF('MitySOM-5CSx System on Module'!E73&lt;&gt;"",'MitySOM-5CSx System on Module'!E73,"")</f>
        <v/>
      </c>
      <c r="F73" t="str">
        <f>IFERROR(VLOOKUP(A73,'MitySOM-5CSX Development Kit'!$A$2:$F$86,2,FALSE),"")</f>
        <v/>
      </c>
      <c r="G73" t="str">
        <f>IFERROR(VLOOKUP(A73,'MitySOM-5CSX Development Kit'!$A$2:$F$86,3,FALSE),"")</f>
        <v/>
      </c>
      <c r="H73" t="str">
        <f>IFERROR(VLOOKUP(A73,'MitySOM-5CSX Development Kit'!$A$2:$F$86,4,FALSE),"")</f>
        <v/>
      </c>
      <c r="I73" t="str">
        <f>IFERROR(VLOOKUP(E73,mityarm_5csx_hsmc_setup!$A$1:$B$85,2,FALSE),"")</f>
        <v/>
      </c>
    </row>
    <row r="74" spans="1:9" x14ac:dyDescent="0.2">
      <c r="A74" s="3">
        <f>'MitySOM-5CSx System on Module'!A74</f>
        <v>73</v>
      </c>
      <c r="B74" s="3" t="str">
        <f>'MitySOM-5CSx System on Module'!C74</f>
        <v>B4A_RX_B70p/DQ7B/B_DQ_29</v>
      </c>
      <c r="C74" s="6" t="str">
        <f>IF('MitySOM-5CSx System on Module'!D74&lt;&gt;"",'MitySOM-5CSx System on Module'!D74,"")</f>
        <v>4A</v>
      </c>
      <c r="D74" s="7" t="str">
        <f>IFERROR(VLOOKUP(A74,'MitySOM-5CSX Development Kit'!$A$2:$F$86,6,FALSE),"")</f>
        <v/>
      </c>
      <c r="E74" s="6" t="str">
        <f>IF('MitySOM-5CSx System on Module'!E74&lt;&gt;"",'MitySOM-5CSx System on Module'!E74,"")</f>
        <v>AG23</v>
      </c>
      <c r="F74" t="str">
        <f>IFERROR(VLOOKUP(A74,'MitySOM-5CSX Development Kit'!$A$2:$F$86,2,FALSE),"")</f>
        <v/>
      </c>
      <c r="G74" t="str">
        <f>IFERROR(VLOOKUP(A74,'MitySOM-5CSX Development Kit'!$A$2:$F$86,3,FALSE),"")</f>
        <v/>
      </c>
      <c r="H74" t="str">
        <f>IFERROR(VLOOKUP(A74,'MitySOM-5CSX Development Kit'!$A$2:$F$86,4,FALSE),"")</f>
        <v/>
      </c>
      <c r="I74" t="str">
        <f>IFERROR(VLOOKUP(E74,mityarm_5csx_hsmc_setup!$A$1:$B$85,2,FALSE),"")</f>
        <v/>
      </c>
    </row>
    <row r="75" spans="1:9" x14ac:dyDescent="0.2">
      <c r="A75" s="3">
        <f>'MitySOM-5CSx System on Module'!A75</f>
        <v>74</v>
      </c>
      <c r="B75" s="3" t="str">
        <f>'MitySOM-5CSx System on Module'!C75</f>
        <v>B4A_TX_B68n/DQ7B/B_DQ_27</v>
      </c>
      <c r="C75" s="6" t="str">
        <f>IF('MitySOM-5CSx System on Module'!D75&lt;&gt;"",'MitySOM-5CSx System on Module'!D75,"")</f>
        <v>4A</v>
      </c>
      <c r="D75" s="7" t="str">
        <f>IFERROR(VLOOKUP(A75,'MitySOM-5CSX Development Kit'!$A$2:$F$86,6,FALSE),"")</f>
        <v>Bank_4A</v>
      </c>
      <c r="E75" s="6" t="str">
        <f>IF('MitySOM-5CSx System on Module'!E75&lt;&gt;"",'MitySOM-5CSx System on Module'!E75,"")</f>
        <v>AH21</v>
      </c>
      <c r="F75">
        <f>IFERROR(VLOOKUP(A75,'MitySOM-5CSX Development Kit'!$A$2:$F$86,2,FALSE),"")</f>
        <v>41</v>
      </c>
      <c r="G75" t="str">
        <f>IFERROR(VLOOKUP(A75,'MitySOM-5CSX Development Kit'!$A$2:$F$86,3,FALSE),"")</f>
        <v>HSMC1_D0</v>
      </c>
      <c r="H75" t="str">
        <f>IFERROR(VLOOKUP(A75,'MitySOM-5CSX Development Kit'!$A$2:$F$86,4,FALSE),"")</f>
        <v>I/O</v>
      </c>
      <c r="I75" t="str">
        <f>IFERROR(VLOOKUP(E75,mityarm_5csx_hsmc_setup!$A$1:$B$85,2,FALSE),"")</f>
        <v>HSMC1_D0</v>
      </c>
    </row>
    <row r="76" spans="1:9" x14ac:dyDescent="0.2">
      <c r="A76" s="3">
        <f>'MitySOM-5CSx System on Module'!A76</f>
        <v>75</v>
      </c>
      <c r="B76" s="3" t="str">
        <f>'MitySOM-5CSx System on Module'!C76</f>
        <v>B4A_RX_B70n/DQ7B/B_DQ_28</v>
      </c>
      <c r="C76" s="6" t="str">
        <f>IF('MitySOM-5CSx System on Module'!D76&lt;&gt;"",'MitySOM-5CSx System on Module'!D76,"")</f>
        <v>4A</v>
      </c>
      <c r="D76" s="7" t="str">
        <f>IFERROR(VLOOKUP(A76,'MitySOM-5CSX Development Kit'!$A$2:$F$86,6,FALSE),"")</f>
        <v/>
      </c>
      <c r="E76" s="6" t="str">
        <f>IF('MitySOM-5CSx System on Module'!E76&lt;&gt;"",'MitySOM-5CSx System on Module'!E76,"")</f>
        <v>AF23</v>
      </c>
      <c r="F76" t="str">
        <f>IFERROR(VLOOKUP(A76,'MitySOM-5CSX Development Kit'!$A$2:$F$86,2,FALSE),"")</f>
        <v/>
      </c>
      <c r="G76" t="str">
        <f>IFERROR(VLOOKUP(A76,'MitySOM-5CSX Development Kit'!$A$2:$F$86,3,FALSE),"")</f>
        <v/>
      </c>
      <c r="H76" t="str">
        <f>IFERROR(VLOOKUP(A76,'MitySOM-5CSX Development Kit'!$A$2:$F$86,4,FALSE),"")</f>
        <v/>
      </c>
      <c r="I76" t="str">
        <f>IFERROR(VLOOKUP(E76,mityarm_5csx_hsmc_setup!$A$1:$B$85,2,FALSE),"")</f>
        <v/>
      </c>
    </row>
    <row r="77" spans="1:9" x14ac:dyDescent="0.2">
      <c r="A77" s="3">
        <f>'MitySOM-5CSx System on Module'!A77</f>
        <v>76</v>
      </c>
      <c r="B77" s="3" t="str">
        <f>'MitySOM-5CSx System on Module'!C77</f>
        <v>B4A_TX_B65p/DQ7B/B_DQ_26</v>
      </c>
      <c r="C77" s="6" t="str">
        <f>IF('MitySOM-5CSx System on Module'!D77&lt;&gt;"",'MitySOM-5CSx System on Module'!D77,"")</f>
        <v>4A</v>
      </c>
      <c r="D77" s="7" t="str">
        <f>IFERROR(VLOOKUP(A77,'MitySOM-5CSX Development Kit'!$A$2:$F$86,6,FALSE),"")</f>
        <v>Bank_4A</v>
      </c>
      <c r="E77" s="6" t="str">
        <f>IF('MitySOM-5CSx System on Module'!E77&lt;&gt;"",'MitySOM-5CSx System on Module'!E77,"")</f>
        <v>AG21</v>
      </c>
      <c r="F77">
        <f>IFERROR(VLOOKUP(A77,'MitySOM-5CSX Development Kit'!$A$2:$F$86,2,FALSE),"")</f>
        <v>43</v>
      </c>
      <c r="G77" t="str">
        <f>IFERROR(VLOOKUP(A77,'MitySOM-5CSX Development Kit'!$A$2:$F$86,3,FALSE),"")</f>
        <v>HSMC1_D2</v>
      </c>
      <c r="H77" t="str">
        <f>IFERROR(VLOOKUP(A77,'MitySOM-5CSX Development Kit'!$A$2:$F$86,4,FALSE),"")</f>
        <v>I/O</v>
      </c>
      <c r="I77" t="str">
        <f>IFERROR(VLOOKUP(E77,mityarm_5csx_hsmc_setup!$A$1:$B$85,2,FALSE),"")</f>
        <v>HSMC1_D2</v>
      </c>
    </row>
    <row r="78" spans="1:9" x14ac:dyDescent="0.2">
      <c r="A78" s="3">
        <f>'MitySOM-5CSx System on Module'!A78</f>
        <v>77</v>
      </c>
      <c r="B78" s="3" t="str">
        <f>'MitySOM-5CSx System on Module'!C78</f>
        <v>B4A_RX_B67p/DQS7B/B_DQS_3</v>
      </c>
      <c r="C78" s="6" t="str">
        <f>IF('MitySOM-5CSx System on Module'!D78&lt;&gt;"",'MitySOM-5CSx System on Module'!D78,"")</f>
        <v>4A</v>
      </c>
      <c r="D78" s="7" t="str">
        <f>IFERROR(VLOOKUP(A78,'MitySOM-5CSX Development Kit'!$A$2:$F$86,6,FALSE),"")</f>
        <v/>
      </c>
      <c r="E78" s="6" t="str">
        <f>IF('MitySOM-5CSx System on Module'!E78&lt;&gt;"",'MitySOM-5CSx System on Module'!E78,"")</f>
        <v>AD23</v>
      </c>
      <c r="F78" t="str">
        <f>IFERROR(VLOOKUP(A78,'MitySOM-5CSX Development Kit'!$A$2:$F$86,2,FALSE),"")</f>
        <v/>
      </c>
      <c r="G78" t="str">
        <f>IFERROR(VLOOKUP(A78,'MitySOM-5CSX Development Kit'!$A$2:$F$86,3,FALSE),"")</f>
        <v/>
      </c>
      <c r="H78" t="str">
        <f>IFERROR(VLOOKUP(A78,'MitySOM-5CSX Development Kit'!$A$2:$F$86,4,FALSE),"")</f>
        <v/>
      </c>
      <c r="I78" t="str">
        <f>IFERROR(VLOOKUP(E78,mityarm_5csx_hsmc_setup!$A$1:$B$85,2,FALSE),"")</f>
        <v/>
      </c>
    </row>
    <row r="79" spans="1:9" x14ac:dyDescent="0.2">
      <c r="A79" s="3">
        <f>'MitySOM-5CSx System on Module'!A79</f>
        <v>78</v>
      </c>
      <c r="B79" s="3" t="str">
        <f>'MitySOM-5CSx System on Module'!C79</f>
        <v>B4A_TX_B64p/DQ6B/B_DM_2</v>
      </c>
      <c r="C79" s="6" t="str">
        <f>IF('MitySOM-5CSx System on Module'!D79&lt;&gt;"",'MitySOM-5CSx System on Module'!D79,"")</f>
        <v>4A</v>
      </c>
      <c r="D79" s="7" t="str">
        <f>IFERROR(VLOOKUP(A79,'MitySOM-5CSX Development Kit'!$A$2:$F$86,6,FALSE),"")</f>
        <v>Bank_4A</v>
      </c>
      <c r="E79" s="6" t="str">
        <f>IF('MitySOM-5CSx System on Module'!E79&lt;&gt;"",'MitySOM-5CSx System on Module'!E79,"")</f>
        <v>AF20</v>
      </c>
      <c r="F79">
        <f>IFERROR(VLOOKUP(A79,'MitySOM-5CSX Development Kit'!$A$2:$F$86,2,FALSE),"")</f>
        <v>53</v>
      </c>
      <c r="G79" t="str">
        <f>IFERROR(VLOOKUP(A79,'MitySOM-5CSX Development Kit'!$A$2:$F$86,3,FALSE),"")</f>
        <v>HSMC1_TX1_P</v>
      </c>
      <c r="H79" t="str">
        <f>IFERROR(VLOOKUP(A79,'MitySOM-5CSX Development Kit'!$A$2:$F$86,4,FALSE),"")</f>
        <v>I/O</v>
      </c>
      <c r="I79" t="str">
        <f>IFERROR(VLOOKUP(E79,mityarm_5csx_hsmc_setup!$A$1:$B$85,2,FALSE),"")</f>
        <v>HSMC1_TX1</v>
      </c>
    </row>
    <row r="80" spans="1:9" x14ac:dyDescent="0.2">
      <c r="A80" s="3">
        <f>'MitySOM-5CSx System on Module'!A80</f>
        <v>79</v>
      </c>
      <c r="B80" s="3" t="str">
        <f>'MitySOM-5CSx System on Module'!C80</f>
        <v>B4A_RX_B67n/DQSn7B/B_DQS#_3</v>
      </c>
      <c r="C80" s="6" t="str">
        <f>IF('MitySOM-5CSx System on Module'!D80&lt;&gt;"",'MitySOM-5CSx System on Module'!D80,"")</f>
        <v>4A</v>
      </c>
      <c r="D80" s="7" t="str">
        <f>IFERROR(VLOOKUP(A80,'MitySOM-5CSX Development Kit'!$A$2:$F$86,6,FALSE),"")</f>
        <v/>
      </c>
      <c r="E80" s="6" t="str">
        <f>IF('MitySOM-5CSx System on Module'!E80&lt;&gt;"",'MitySOM-5CSx System on Module'!E80,"")</f>
        <v>AE22</v>
      </c>
      <c r="F80" t="str">
        <f>IFERROR(VLOOKUP(A80,'MitySOM-5CSX Development Kit'!$A$2:$F$86,2,FALSE),"")</f>
        <v/>
      </c>
      <c r="G80" t="str">
        <f>IFERROR(VLOOKUP(A80,'MitySOM-5CSX Development Kit'!$A$2:$F$86,3,FALSE),"")</f>
        <v/>
      </c>
      <c r="H80" t="str">
        <f>IFERROR(VLOOKUP(A80,'MitySOM-5CSX Development Kit'!$A$2:$F$86,4,FALSE),"")</f>
        <v/>
      </c>
      <c r="I80" t="str">
        <f>IFERROR(VLOOKUP(E80,mityarm_5csx_hsmc_setup!$A$1:$B$85,2,FALSE),"")</f>
        <v/>
      </c>
    </row>
    <row r="81" spans="1:9" x14ac:dyDescent="0.2">
      <c r="A81" s="3">
        <f>'MitySOM-5CSx System on Module'!A81</f>
        <v>80</v>
      </c>
      <c r="B81" s="3" t="str">
        <f>'MitySOM-5CSx System on Module'!C81</f>
        <v>B4A_TX_B64n/DQ6B/B_DQ_23</v>
      </c>
      <c r="C81" s="6" t="str">
        <f>IF('MitySOM-5CSx System on Module'!D81&lt;&gt;"",'MitySOM-5CSx System on Module'!D81,"")</f>
        <v>4A</v>
      </c>
      <c r="D81" s="7" t="str">
        <f>IFERROR(VLOOKUP(A81,'MitySOM-5CSX Development Kit'!$A$2:$F$86,6,FALSE),"")</f>
        <v>Bank_4A</v>
      </c>
      <c r="E81" s="6" t="str">
        <f>IF('MitySOM-5CSx System on Module'!E81&lt;&gt;"",'MitySOM-5CSx System on Module'!E81,"")</f>
        <v>AG20</v>
      </c>
      <c r="F81">
        <f>IFERROR(VLOOKUP(A81,'MitySOM-5CSX Development Kit'!$A$2:$F$86,2,FALSE),"")</f>
        <v>55</v>
      </c>
      <c r="G81" t="str">
        <f>IFERROR(VLOOKUP(A81,'MitySOM-5CSX Development Kit'!$A$2:$F$86,3,FALSE),"")</f>
        <v>HSMC1_TX1_N</v>
      </c>
      <c r="H81" t="str">
        <f>IFERROR(VLOOKUP(A81,'MitySOM-5CSX Development Kit'!$A$2:$F$86,4,FALSE),"")</f>
        <v>I/O</v>
      </c>
      <c r="I81" t="str">
        <f>IFERROR(VLOOKUP(E81,mityarm_5csx_hsmc_setup!$A$1:$B$85,2,FALSE),"")</f>
        <v>HSMC1_TX1_N</v>
      </c>
    </row>
    <row r="82" spans="1:9" x14ac:dyDescent="0.2">
      <c r="A82" s="3">
        <f>'MitySOM-5CSx System on Module'!A82</f>
        <v>81</v>
      </c>
      <c r="B82" s="3" t="str">
        <f>'MitySOM-5CSx System on Module'!C82</f>
        <v>GND</v>
      </c>
      <c r="C82" s="6" t="str">
        <f>IF('MitySOM-5CSx System on Module'!D82&lt;&gt;"",'MitySOM-5CSx System on Module'!D82,"")</f>
        <v/>
      </c>
      <c r="D82" s="7" t="str">
        <f>IFERROR(VLOOKUP(A82,'MitySOM-5CSX Development Kit'!$A$2:$F$86,6,FALSE),"")</f>
        <v/>
      </c>
      <c r="E82" s="6" t="str">
        <f>IF('MitySOM-5CSx System on Module'!E82&lt;&gt;"",'MitySOM-5CSx System on Module'!E82,"")</f>
        <v/>
      </c>
      <c r="F82" t="str">
        <f>IFERROR(VLOOKUP(A82,'MitySOM-5CSX Development Kit'!$A$2:$F$86,2,FALSE),"")</f>
        <v/>
      </c>
      <c r="G82" t="str">
        <f>IFERROR(VLOOKUP(A82,'MitySOM-5CSX Development Kit'!$A$2:$F$86,3,FALSE),"")</f>
        <v/>
      </c>
      <c r="H82" t="str">
        <f>IFERROR(VLOOKUP(A82,'MitySOM-5CSX Development Kit'!$A$2:$F$86,4,FALSE),"")</f>
        <v/>
      </c>
      <c r="I82" t="str">
        <f>IFERROR(VLOOKUP(E82,mityarm_5csx_hsmc_setup!$A$1:$B$85,2,FALSE),"")</f>
        <v/>
      </c>
    </row>
    <row r="83" spans="1:9" x14ac:dyDescent="0.2">
      <c r="A83" s="3">
        <f>'MitySOM-5CSx System on Module'!A83</f>
        <v>82</v>
      </c>
      <c r="B83" s="3" t="str">
        <f>'MitySOM-5CSx System on Module'!C83</f>
        <v>B4A_TX_B61p/DQ6B/B_DQ_22</v>
      </c>
      <c r="C83" s="6" t="str">
        <f>IF('MitySOM-5CSx System on Module'!D83&lt;&gt;"",'MitySOM-5CSx System on Module'!D83,"")</f>
        <v>4A</v>
      </c>
      <c r="D83" s="7" t="str">
        <f>IFERROR(VLOOKUP(A83,'MitySOM-5CSX Development Kit'!$A$2:$F$86,6,FALSE),"")</f>
        <v>Bank_4A</v>
      </c>
      <c r="E83" s="6" t="str">
        <f>IF('MitySOM-5CSx System on Module'!E83&lt;&gt;"",'MitySOM-5CSx System on Module'!E83,"")</f>
        <v>AG19</v>
      </c>
      <c r="F83">
        <f>IFERROR(VLOOKUP(A83,'MitySOM-5CSX Development Kit'!$A$2:$F$86,2,FALSE),"")</f>
        <v>59</v>
      </c>
      <c r="G83" t="str">
        <f>IFERROR(VLOOKUP(A83,'MitySOM-5CSX Development Kit'!$A$2:$F$86,3,FALSE),"")</f>
        <v>HSMC1_TX2_P</v>
      </c>
      <c r="H83" t="str">
        <f>IFERROR(VLOOKUP(A83,'MitySOM-5CSX Development Kit'!$A$2:$F$86,4,FALSE),"")</f>
        <v>I/O</v>
      </c>
      <c r="I83" t="str">
        <f>IFERROR(VLOOKUP(E83,mityarm_5csx_hsmc_setup!$A$1:$B$85,2,FALSE),"")</f>
        <v>HSMC1_TX2</v>
      </c>
    </row>
    <row r="84" spans="1:9" x14ac:dyDescent="0.2">
      <c r="A84" s="3">
        <f>'MitySOM-5CSx System on Module'!A84</f>
        <v>83</v>
      </c>
      <c r="B84" s="3" t="str">
        <f>'MitySOM-5CSx System on Module'!C84</f>
        <v>B4A_RX_B66p/DQ7B/B_DQ_25</v>
      </c>
      <c r="C84" s="6" t="str">
        <f>IF('MitySOM-5CSx System on Module'!D84&lt;&gt;"",'MitySOM-5CSx System on Module'!D84,"")</f>
        <v>4A</v>
      </c>
      <c r="D84" s="7" t="str">
        <f>IFERROR(VLOOKUP(A84,'MitySOM-5CSX Development Kit'!$A$2:$F$86,6,FALSE),"")</f>
        <v/>
      </c>
      <c r="E84" s="6" t="str">
        <f>IF('MitySOM-5CSx System on Module'!E84&lt;&gt;"",'MitySOM-5CSx System on Module'!E84,"")</f>
        <v>AF22</v>
      </c>
      <c r="F84" t="str">
        <f>IFERROR(VLOOKUP(A84,'MitySOM-5CSX Development Kit'!$A$2:$F$86,2,FALSE),"")</f>
        <v/>
      </c>
      <c r="G84" t="str">
        <f>IFERROR(VLOOKUP(A84,'MitySOM-5CSX Development Kit'!$A$2:$F$86,3,FALSE),"")</f>
        <v/>
      </c>
      <c r="H84" t="str">
        <f>IFERROR(VLOOKUP(A84,'MitySOM-5CSX Development Kit'!$A$2:$F$86,4,FALSE),"")</f>
        <v/>
      </c>
      <c r="I84" t="str">
        <f>IFERROR(VLOOKUP(E84,mityarm_5csx_hsmc_setup!$A$1:$B$85,2,FALSE),"")</f>
        <v/>
      </c>
    </row>
    <row r="85" spans="1:9" x14ac:dyDescent="0.2">
      <c r="A85" s="3">
        <f>'MitySOM-5CSx System on Module'!A85</f>
        <v>84</v>
      </c>
      <c r="B85" s="3" t="str">
        <f>'MitySOM-5CSx System on Module'!C85</f>
        <v>B4A_TX_B61n/DQ6B/GND</v>
      </c>
      <c r="C85" s="6" t="str">
        <f>IF('MitySOM-5CSx System on Module'!D85&lt;&gt;"",'MitySOM-5CSx System on Module'!D85,"")</f>
        <v>4A</v>
      </c>
      <c r="D85" s="7" t="str">
        <f>IFERROR(VLOOKUP(A85,'MitySOM-5CSX Development Kit'!$A$2:$F$86,6,FALSE),"")</f>
        <v>Bank_4A</v>
      </c>
      <c r="E85" s="6" t="str">
        <f>IF('MitySOM-5CSx System on Module'!E85&lt;&gt;"",'MitySOM-5CSx System on Module'!E85,"")</f>
        <v>AH19</v>
      </c>
      <c r="F85">
        <f>IFERROR(VLOOKUP(A85,'MitySOM-5CSX Development Kit'!$A$2:$F$86,2,FALSE),"")</f>
        <v>61</v>
      </c>
      <c r="G85" t="str">
        <f>IFERROR(VLOOKUP(A85,'MitySOM-5CSX Development Kit'!$A$2:$F$86,3,FALSE),"")</f>
        <v>HSMC1_TX2_N</v>
      </c>
      <c r="H85" t="str">
        <f>IFERROR(VLOOKUP(A85,'MitySOM-5CSX Development Kit'!$A$2:$F$86,4,FALSE),"")</f>
        <v>I/O</v>
      </c>
      <c r="I85" t="str">
        <f>IFERROR(VLOOKUP(E85,mityarm_5csx_hsmc_setup!$A$1:$B$85,2,FALSE),"")</f>
        <v>HSMC1_TX2_N</v>
      </c>
    </row>
    <row r="86" spans="1:9" x14ac:dyDescent="0.2">
      <c r="A86" s="3">
        <f>'MitySOM-5CSx System on Module'!A86</f>
        <v>85</v>
      </c>
      <c r="B86" s="3" t="str">
        <f>'MitySOM-5CSx System on Module'!C86</f>
        <v>B4A_RX_B66n/DQ7B/B_DQ_24</v>
      </c>
      <c r="C86" s="6" t="str">
        <f>IF('MitySOM-5CSx System on Module'!D86&lt;&gt;"",'MitySOM-5CSx System on Module'!D86,"")</f>
        <v>4A</v>
      </c>
      <c r="D86" s="7" t="str">
        <f>IFERROR(VLOOKUP(A86,'MitySOM-5CSX Development Kit'!$A$2:$F$86,6,FALSE),"")</f>
        <v>Bank_4A</v>
      </c>
      <c r="E86" s="6" t="str">
        <f>IF('MitySOM-5CSx System on Module'!E86&lt;&gt;"",'MitySOM-5CSx System on Module'!E86,"")</f>
        <v>AF21</v>
      </c>
      <c r="F86">
        <f>IFERROR(VLOOKUP(A86,'MitySOM-5CSX Development Kit'!$A$2:$F$86,2,FALSE),"")</f>
        <v>160</v>
      </c>
      <c r="G86" t="str">
        <f>IFERROR(VLOOKUP(A86,'MitySOM-5CSX Development Kit'!$A$2:$F$86,3,FALSE),"")</f>
        <v>HSMC1_PRSNTN</v>
      </c>
      <c r="H86" t="str">
        <f>IFERROR(VLOOKUP(A86,'MitySOM-5CSX Development Kit'!$A$2:$F$86,4,FALSE),"")</f>
        <v>O</v>
      </c>
      <c r="I86" t="str">
        <f>IFERROR(VLOOKUP(E86,mityarm_5csx_hsmc_setup!$A$1:$B$85,2,FALSE),"")</f>
        <v>HSMC1_PRSNTn</v>
      </c>
    </row>
    <row r="87" spans="1:9" x14ac:dyDescent="0.2">
      <c r="A87" s="3">
        <f>'MitySOM-5CSx System on Module'!A87</f>
        <v>86</v>
      </c>
      <c r="B87" s="3" t="str">
        <f>'MitySOM-5CSx System on Module'!C87</f>
        <v>B4A_TX_B60p/B_RESET#</v>
      </c>
      <c r="C87" s="6" t="str">
        <f>IF('MitySOM-5CSx System on Module'!D87&lt;&gt;"",'MitySOM-5CSx System on Module'!D87,"")</f>
        <v>4A</v>
      </c>
      <c r="D87" s="7" t="str">
        <f>IFERROR(VLOOKUP(A87,'MitySOM-5CSX Development Kit'!$A$2:$F$86,6,FALSE),"")</f>
        <v>Bank_4A</v>
      </c>
      <c r="E87" s="6" t="str">
        <f>IF('MitySOM-5CSx System on Module'!E87&lt;&gt;"",'MitySOM-5CSx System on Module'!E87,"")</f>
        <v>AG18</v>
      </c>
      <c r="F87">
        <f>IFERROR(VLOOKUP(A87,'MitySOM-5CSX Development Kit'!$A$2:$F$86,2,FALSE),"")</f>
        <v>65</v>
      </c>
      <c r="G87" t="str">
        <f>IFERROR(VLOOKUP(A87,'MitySOM-5CSX Development Kit'!$A$2:$F$86,3,FALSE),"")</f>
        <v>HSMC1_TX3_P</v>
      </c>
      <c r="H87" t="str">
        <f>IFERROR(VLOOKUP(A87,'MitySOM-5CSX Development Kit'!$A$2:$F$86,4,FALSE),"")</f>
        <v>I/O</v>
      </c>
      <c r="I87" t="str">
        <f>IFERROR(VLOOKUP(E87,mityarm_5csx_hsmc_setup!$A$1:$B$85,2,FALSE),"")</f>
        <v>HSMC1_TX3</v>
      </c>
    </row>
    <row r="88" spans="1:9" x14ac:dyDescent="0.2">
      <c r="A88" s="3">
        <f>'MitySOM-5CSx System on Module'!A88</f>
        <v>87</v>
      </c>
      <c r="B88" s="3" t="str">
        <f>'MitySOM-5CSx System on Module'!C88</f>
        <v>B4A_RX_B62p/DQ6B/B_DQ_21</v>
      </c>
      <c r="C88" s="6" t="str">
        <f>IF('MitySOM-5CSx System on Module'!D88&lt;&gt;"",'MitySOM-5CSx System on Module'!D88,"")</f>
        <v>4A</v>
      </c>
      <c r="D88" s="7" t="str">
        <f>IFERROR(VLOOKUP(A88,'MitySOM-5CSX Development Kit'!$A$2:$F$86,6,FALSE),"")</f>
        <v>Bank_4A</v>
      </c>
      <c r="E88" s="6" t="str">
        <f>IF('MitySOM-5CSx System on Module'!E88&lt;&gt;"",'MitySOM-5CSx System on Module'!E88,"")</f>
        <v>AE20</v>
      </c>
      <c r="F88">
        <f>IFERROR(VLOOKUP(A88,'MitySOM-5CSX Development Kit'!$A$2:$F$86,2,FALSE),"")</f>
        <v>48</v>
      </c>
      <c r="G88" t="str">
        <f>IFERROR(VLOOKUP(A88,'MitySOM-5CSX Development Kit'!$A$2:$F$86,3,FALSE),"")</f>
        <v>HSMC1_RX0_P</v>
      </c>
      <c r="H88" t="str">
        <f>IFERROR(VLOOKUP(A88,'MitySOM-5CSX Development Kit'!$A$2:$F$86,4,FALSE),"")</f>
        <v>I/O</v>
      </c>
      <c r="I88" t="str">
        <f>IFERROR(VLOOKUP(E88,mityarm_5csx_hsmc_setup!$A$1:$B$85,2,FALSE),"")</f>
        <v>HSMC1_RX0</v>
      </c>
    </row>
    <row r="89" spans="1:9" x14ac:dyDescent="0.2">
      <c r="A89" s="3">
        <f>'MitySOM-5CSx System on Module'!A89</f>
        <v>88</v>
      </c>
      <c r="B89" s="3" t="str">
        <f>'MitySOM-5CSx System on Module'!C89</f>
        <v>B4A_TX_B60n/DQ6B/B_DQ_19</v>
      </c>
      <c r="C89" s="6" t="str">
        <f>IF('MitySOM-5CSx System on Module'!D89&lt;&gt;"",'MitySOM-5CSx System on Module'!D89,"")</f>
        <v>4A</v>
      </c>
      <c r="D89" s="7" t="str">
        <f>IFERROR(VLOOKUP(A89,'MitySOM-5CSX Development Kit'!$A$2:$F$86,6,FALSE),"")</f>
        <v>Bank_4A</v>
      </c>
      <c r="E89" s="6" t="str">
        <f>IF('MitySOM-5CSx System on Module'!E89&lt;&gt;"",'MitySOM-5CSx System on Module'!E89,"")</f>
        <v>AH18</v>
      </c>
      <c r="F89">
        <f>IFERROR(VLOOKUP(A89,'MitySOM-5CSX Development Kit'!$A$2:$F$86,2,FALSE),"")</f>
        <v>67</v>
      </c>
      <c r="G89" t="str">
        <f>IFERROR(VLOOKUP(A89,'MitySOM-5CSX Development Kit'!$A$2:$F$86,3,FALSE),"")</f>
        <v>HSMC1_TX3_N</v>
      </c>
      <c r="H89" t="str">
        <f>IFERROR(VLOOKUP(A89,'MitySOM-5CSX Development Kit'!$A$2:$F$86,4,FALSE),"")</f>
        <v>I/O</v>
      </c>
      <c r="I89" t="str">
        <f>IFERROR(VLOOKUP(E89,mityarm_5csx_hsmc_setup!$A$1:$B$85,2,FALSE),"")</f>
        <v>HSMC1_TX3_N</v>
      </c>
    </row>
    <row r="90" spans="1:9" x14ac:dyDescent="0.2">
      <c r="A90" s="3">
        <f>'MitySOM-5CSx System on Module'!A90</f>
        <v>89</v>
      </c>
      <c r="B90" s="3" t="str">
        <f>'MitySOM-5CSx System on Module'!C90</f>
        <v>B4A_RX_B62n/DQ6B/B_DQ_20</v>
      </c>
      <c r="C90" s="6" t="str">
        <f>IF('MitySOM-5CSx System on Module'!D90&lt;&gt;"",'MitySOM-5CSx System on Module'!D90,"")</f>
        <v>4A</v>
      </c>
      <c r="D90" s="7" t="str">
        <f>IFERROR(VLOOKUP(A90,'MitySOM-5CSX Development Kit'!$A$2:$F$86,6,FALSE),"")</f>
        <v>Bank_4A</v>
      </c>
      <c r="E90" s="6" t="str">
        <f>IF('MitySOM-5CSx System on Module'!E90&lt;&gt;"",'MitySOM-5CSx System on Module'!E90,"")</f>
        <v>AD20</v>
      </c>
      <c r="F90">
        <f>IFERROR(VLOOKUP(A90,'MitySOM-5CSX Development Kit'!$A$2:$F$86,2,FALSE),"")</f>
        <v>50</v>
      </c>
      <c r="G90" t="str">
        <f>IFERROR(VLOOKUP(A90,'MitySOM-5CSX Development Kit'!$A$2:$F$86,3,FALSE),"")</f>
        <v>HSMC1_RX0_N</v>
      </c>
      <c r="H90" t="str">
        <f>IFERROR(VLOOKUP(A90,'MitySOM-5CSX Development Kit'!$A$2:$F$86,4,FALSE),"")</f>
        <v>I/O</v>
      </c>
      <c r="I90" t="str">
        <f>IFERROR(VLOOKUP(E90,mityarm_5csx_hsmc_setup!$A$1:$B$85,2,FALSE),"")</f>
        <v>HSMC1_RX0_N</v>
      </c>
    </row>
    <row r="91" spans="1:9" x14ac:dyDescent="0.2">
      <c r="A91" s="3">
        <f>'MitySOM-5CSx System on Module'!A91</f>
        <v>90</v>
      </c>
      <c r="B91" s="3" t="str">
        <f>'MitySOM-5CSx System on Module'!C91</f>
        <v>B4A_TX_B57p/DQ6B/B_DQ_18</v>
      </c>
      <c r="C91" s="6" t="str">
        <f>IF('MitySOM-5CSx System on Module'!D91&lt;&gt;"",'MitySOM-5CSx System on Module'!D91,"")</f>
        <v>4A</v>
      </c>
      <c r="D91" s="7" t="str">
        <f>IFERROR(VLOOKUP(A91,'MitySOM-5CSX Development Kit'!$A$2:$F$86,6,FALSE),"")</f>
        <v>Bank_4A</v>
      </c>
      <c r="E91" s="6" t="str">
        <f>IF('MitySOM-5CSx System on Module'!E91&lt;&gt;"",'MitySOM-5CSx System on Module'!E91,"")</f>
        <v>AF18</v>
      </c>
      <c r="F91">
        <f>IFERROR(VLOOKUP(A91,'MitySOM-5CSX Development Kit'!$A$2:$F$86,2,FALSE),"")</f>
        <v>42</v>
      </c>
      <c r="G91" t="str">
        <f>IFERROR(VLOOKUP(A91,'MitySOM-5CSX Development Kit'!$A$2:$F$86,3,FALSE),"")</f>
        <v>HSMC1_D1</v>
      </c>
      <c r="H91" t="str">
        <f>IFERROR(VLOOKUP(A91,'MitySOM-5CSX Development Kit'!$A$2:$F$86,4,FALSE),"")</f>
        <v>I/O</v>
      </c>
      <c r="I91" t="str">
        <f>IFERROR(VLOOKUP(E91,mityarm_5csx_hsmc_setup!$A$1:$B$85,2,FALSE),"")</f>
        <v>HSMC1_D1</v>
      </c>
    </row>
    <row r="92" spans="1:9" x14ac:dyDescent="0.2">
      <c r="A92" s="3">
        <f>'MitySOM-5CSx System on Module'!A92</f>
        <v>91</v>
      </c>
      <c r="B92" s="3" t="str">
        <f>'MitySOM-5CSx System on Module'!C92</f>
        <v>B4A_RX_B59p/DQS6B/B_DQS_2</v>
      </c>
      <c r="C92" s="6" t="str">
        <f>IF('MitySOM-5CSx System on Module'!D92&lt;&gt;"",'MitySOM-5CSx System on Module'!D92,"")</f>
        <v>4A</v>
      </c>
      <c r="D92" s="7" t="str">
        <f>IFERROR(VLOOKUP(A92,'MitySOM-5CSX Development Kit'!$A$2:$F$86,6,FALSE),"")</f>
        <v>Bank_4A</v>
      </c>
      <c r="E92" s="6" t="str">
        <f>IF('MitySOM-5CSx System on Module'!E92&lt;&gt;"",'MitySOM-5CSx System on Module'!E92,"")</f>
        <v>AA19</v>
      </c>
      <c r="F92">
        <f>IFERROR(VLOOKUP(A92,'MitySOM-5CSX Development Kit'!$A$2:$F$86,2,FALSE),"")</f>
        <v>54</v>
      </c>
      <c r="G92" t="str">
        <f>IFERROR(VLOOKUP(A92,'MitySOM-5CSX Development Kit'!$A$2:$F$86,3,FALSE),"")</f>
        <v>HSMC1_RX1_P</v>
      </c>
      <c r="H92" t="str">
        <f>IFERROR(VLOOKUP(A92,'MitySOM-5CSX Development Kit'!$A$2:$F$86,4,FALSE),"")</f>
        <v>I/O</v>
      </c>
      <c r="I92" t="str">
        <f>IFERROR(VLOOKUP(E92,mityarm_5csx_hsmc_setup!$A$1:$B$85,2,FALSE),"")</f>
        <v>HSMC1_RX1</v>
      </c>
    </row>
    <row r="93" spans="1:9" x14ac:dyDescent="0.2">
      <c r="A93" s="3">
        <f>'MitySOM-5CSx System on Module'!A93</f>
        <v>92</v>
      </c>
      <c r="B93" s="3" t="str">
        <f>'MitySOM-5CSx System on Module'!C93</f>
        <v>GND</v>
      </c>
      <c r="C93" s="6" t="str">
        <f>IF('MitySOM-5CSx System on Module'!D93&lt;&gt;"",'MitySOM-5CSx System on Module'!D93,"")</f>
        <v/>
      </c>
      <c r="D93" s="7" t="str">
        <f>IFERROR(VLOOKUP(A93,'MitySOM-5CSX Development Kit'!$A$2:$F$86,6,FALSE),"")</f>
        <v/>
      </c>
      <c r="E93" s="6" t="str">
        <f>IF('MitySOM-5CSx System on Module'!E93&lt;&gt;"",'MitySOM-5CSx System on Module'!E93,"")</f>
        <v/>
      </c>
      <c r="F93" t="str">
        <f>IFERROR(VLOOKUP(A93,'MitySOM-5CSX Development Kit'!$A$2:$F$86,2,FALSE),"")</f>
        <v/>
      </c>
      <c r="G93" t="str">
        <f>IFERROR(VLOOKUP(A93,'MitySOM-5CSX Development Kit'!$A$2:$F$86,3,FALSE),"")</f>
        <v/>
      </c>
      <c r="H93" t="str">
        <f>IFERROR(VLOOKUP(A93,'MitySOM-5CSX Development Kit'!$A$2:$F$86,4,FALSE),"")</f>
        <v/>
      </c>
      <c r="I93" t="str">
        <f>IFERROR(VLOOKUP(E93,mityarm_5csx_hsmc_setup!$A$1:$B$85,2,FALSE),"")</f>
        <v/>
      </c>
    </row>
    <row r="94" spans="1:9" x14ac:dyDescent="0.2">
      <c r="A94" s="3">
        <f>'MitySOM-5CSx System on Module'!A94</f>
        <v>93</v>
      </c>
      <c r="B94" s="3" t="str">
        <f>'MitySOM-5CSx System on Module'!C94</f>
        <v>B4A_RX_B59n/DQSn6B/B_DQS#_2</v>
      </c>
      <c r="C94" s="6" t="str">
        <f>IF('MitySOM-5CSx System on Module'!D94&lt;&gt;"",'MitySOM-5CSx System on Module'!D94,"")</f>
        <v>4A</v>
      </c>
      <c r="D94" s="7" t="str">
        <f>IFERROR(VLOOKUP(A94,'MitySOM-5CSX Development Kit'!$A$2:$F$86,6,FALSE),"")</f>
        <v>Bank_4A</v>
      </c>
      <c r="E94" s="6" t="str">
        <f>IF('MitySOM-5CSx System on Module'!E94&lt;&gt;"",'MitySOM-5CSx System on Module'!E94,"")</f>
        <v>AA18</v>
      </c>
      <c r="F94">
        <f>IFERROR(VLOOKUP(A94,'MitySOM-5CSX Development Kit'!$A$2:$F$86,2,FALSE),"")</f>
        <v>56</v>
      </c>
      <c r="G94" t="str">
        <f>IFERROR(VLOOKUP(A94,'MitySOM-5CSX Development Kit'!$A$2:$F$86,3,FALSE),"")</f>
        <v>HSMC1_RX1_N</v>
      </c>
      <c r="H94" t="str">
        <f>IFERROR(VLOOKUP(A94,'MitySOM-5CSX Development Kit'!$A$2:$F$86,4,FALSE),"")</f>
        <v>I/O</v>
      </c>
      <c r="I94" t="str">
        <f>IFERROR(VLOOKUP(E94,mityarm_5csx_hsmc_setup!$A$1:$B$85,2,FALSE),"")</f>
        <v>HSMC1_RX1_N</v>
      </c>
    </row>
    <row r="95" spans="1:9" x14ac:dyDescent="0.2">
      <c r="A95" s="3">
        <f>'MitySOM-5CSx System on Module'!A95</f>
        <v>94</v>
      </c>
      <c r="B95" s="3" t="str">
        <f>'MitySOM-5CSx System on Module'!C95</f>
        <v>B4A_TX_B56p/DQ5B/B_DM_1</v>
      </c>
      <c r="C95" s="6" t="str">
        <f>IF('MitySOM-5CSx System on Module'!D95&lt;&gt;"",'MitySOM-5CSx System on Module'!D95,"")</f>
        <v>4A</v>
      </c>
      <c r="D95" s="7" t="str">
        <f>IFERROR(VLOOKUP(A95,'MitySOM-5CSX Development Kit'!$A$2:$F$86,6,FALSE),"")</f>
        <v>Bank_4A</v>
      </c>
      <c r="E95" s="6" t="str">
        <f>IF('MitySOM-5CSx System on Module'!E95&lt;&gt;"",'MitySOM-5CSx System on Module'!E95,"")</f>
        <v>AH17</v>
      </c>
      <c r="F95">
        <f>IFERROR(VLOOKUP(A95,'MitySOM-5CSX Development Kit'!$A$2:$F$86,2,FALSE),"")</f>
        <v>71</v>
      </c>
      <c r="G95" t="str">
        <f>IFERROR(VLOOKUP(A95,'MitySOM-5CSX Development Kit'!$A$2:$F$86,3,FALSE),"")</f>
        <v>HSMC1_TX4_P</v>
      </c>
      <c r="H95" t="str">
        <f>IFERROR(VLOOKUP(A95,'MitySOM-5CSX Development Kit'!$A$2:$F$86,4,FALSE),"")</f>
        <v>I/O</v>
      </c>
      <c r="I95" t="str">
        <f>IFERROR(VLOOKUP(E95,mityarm_5csx_hsmc_setup!$A$1:$B$85,2,FALSE),"")</f>
        <v>HSMC1_TX4</v>
      </c>
    </row>
    <row r="96" spans="1:9" x14ac:dyDescent="0.2">
      <c r="A96" s="3">
        <f>'MitySOM-5CSx System on Module'!A96</f>
        <v>95</v>
      </c>
      <c r="B96" s="3" t="str">
        <f>'MitySOM-5CSx System on Module'!C96</f>
        <v>B4A_RX_B58p/DQ6B/B_DQ_17</v>
      </c>
      <c r="C96" s="6" t="str">
        <f>IF('MitySOM-5CSx System on Module'!D96&lt;&gt;"",'MitySOM-5CSx System on Module'!D96,"")</f>
        <v>4A</v>
      </c>
      <c r="D96" s="7" t="str">
        <f>IFERROR(VLOOKUP(A96,'MitySOM-5CSX Development Kit'!$A$2:$F$86,6,FALSE),"")</f>
        <v>Bank_4A</v>
      </c>
      <c r="E96" s="6" t="str">
        <f>IF('MitySOM-5CSx System on Module'!E96&lt;&gt;"",'MitySOM-5CSx System on Module'!E96,"")</f>
        <v>AE19</v>
      </c>
      <c r="F96">
        <f>IFERROR(VLOOKUP(A96,'MitySOM-5CSX Development Kit'!$A$2:$F$86,2,FALSE),"")</f>
        <v>60</v>
      </c>
      <c r="G96" t="str">
        <f>IFERROR(VLOOKUP(A96,'MitySOM-5CSX Development Kit'!$A$2:$F$86,3,FALSE),"")</f>
        <v>HSMC1_RX2_P</v>
      </c>
      <c r="H96" t="str">
        <f>IFERROR(VLOOKUP(A96,'MitySOM-5CSX Development Kit'!$A$2:$F$86,4,FALSE),"")</f>
        <v>I/O</v>
      </c>
      <c r="I96" t="str">
        <f>IFERROR(VLOOKUP(E96,mityarm_5csx_hsmc_setup!$A$1:$B$85,2,FALSE),"")</f>
        <v>HSMC1_RX2</v>
      </c>
    </row>
    <row r="97" spans="1:9" x14ac:dyDescent="0.2">
      <c r="A97" s="3">
        <f>'MitySOM-5CSx System on Module'!A97</f>
        <v>96</v>
      </c>
      <c r="B97" s="3" t="str">
        <f>'MitySOM-5CSx System on Module'!C97</f>
        <v>B4A_TX_B56n/DQ5B/B_DQ_15</v>
      </c>
      <c r="C97" s="6" t="str">
        <f>IF('MitySOM-5CSx System on Module'!D97&lt;&gt;"",'MitySOM-5CSx System on Module'!D97,"")</f>
        <v>4A</v>
      </c>
      <c r="D97" s="7" t="str">
        <f>IFERROR(VLOOKUP(A97,'MitySOM-5CSX Development Kit'!$A$2:$F$86,6,FALSE),"")</f>
        <v>Bank_4A</v>
      </c>
      <c r="E97" s="6" t="str">
        <f>IF('MitySOM-5CSx System on Module'!E97&lt;&gt;"",'MitySOM-5CSx System on Module'!E97,"")</f>
        <v>AH16</v>
      </c>
      <c r="F97">
        <f>IFERROR(VLOOKUP(A97,'MitySOM-5CSX Development Kit'!$A$2:$F$86,2,FALSE),"")</f>
        <v>73</v>
      </c>
      <c r="G97" t="str">
        <f>IFERROR(VLOOKUP(A97,'MitySOM-5CSX Development Kit'!$A$2:$F$86,3,FALSE),"")</f>
        <v>HSMC1_TX4_N</v>
      </c>
      <c r="H97" t="str">
        <f>IFERROR(VLOOKUP(A97,'MitySOM-5CSX Development Kit'!$A$2:$F$86,4,FALSE),"")</f>
        <v>I/O</v>
      </c>
      <c r="I97" t="str">
        <f>IFERROR(VLOOKUP(E97,mityarm_5csx_hsmc_setup!$A$1:$B$85,2,FALSE),"")</f>
        <v>HSMC1_TX4_N</v>
      </c>
    </row>
    <row r="98" spans="1:9" x14ac:dyDescent="0.2">
      <c r="A98" s="3">
        <f>'MitySOM-5CSx System on Module'!A98</f>
        <v>97</v>
      </c>
      <c r="B98" s="3" t="str">
        <f>'MitySOM-5CSx System on Module'!C98</f>
        <v>B4A_RX_B58n/DQ6B/B_DQ_16</v>
      </c>
      <c r="C98" s="6" t="str">
        <f>IF('MitySOM-5CSx System on Module'!D98&lt;&gt;"",'MitySOM-5CSx System on Module'!D98,"")</f>
        <v>4A</v>
      </c>
      <c r="D98" s="7" t="str">
        <f>IFERROR(VLOOKUP(A98,'MitySOM-5CSX Development Kit'!$A$2:$F$86,6,FALSE),"")</f>
        <v>Bank_4A</v>
      </c>
      <c r="E98" s="6" t="str">
        <f>IF('MitySOM-5CSx System on Module'!E98&lt;&gt;"",'MitySOM-5CSx System on Module'!E98,"")</f>
        <v>AD19</v>
      </c>
      <c r="F98">
        <f>IFERROR(VLOOKUP(A98,'MitySOM-5CSX Development Kit'!$A$2:$F$86,2,FALSE),"")</f>
        <v>62</v>
      </c>
      <c r="G98" t="str">
        <f>IFERROR(VLOOKUP(A98,'MitySOM-5CSX Development Kit'!$A$2:$F$86,3,FALSE),"")</f>
        <v>HSMC1_RX2_N</v>
      </c>
      <c r="H98" t="str">
        <f>IFERROR(VLOOKUP(A98,'MitySOM-5CSX Development Kit'!$A$2:$F$86,4,FALSE),"")</f>
        <v>I/O</v>
      </c>
      <c r="I98" t="str">
        <f>IFERROR(VLOOKUP(E98,mityarm_5csx_hsmc_setup!$A$1:$B$85,2,FALSE),"")</f>
        <v>HSMC1_RX2_N</v>
      </c>
    </row>
    <row r="99" spans="1:9" x14ac:dyDescent="0.2">
      <c r="A99" s="3">
        <f>'MitySOM-5CSx System on Module'!A99</f>
        <v>98</v>
      </c>
      <c r="B99" s="3" t="str">
        <f>'MitySOM-5CSx System on Module'!C99</f>
        <v>B4A_TX_B53p/DQ5B/B_DQ_14</v>
      </c>
      <c r="C99" s="6" t="str">
        <f>IF('MitySOM-5CSx System on Module'!D99&lt;&gt;"",'MitySOM-5CSx System on Module'!D99,"")</f>
        <v>4A</v>
      </c>
      <c r="D99" s="7" t="str">
        <f>IFERROR(VLOOKUP(A99,'MitySOM-5CSX Development Kit'!$A$2:$F$86,6,FALSE),"")</f>
        <v>Bank_4A</v>
      </c>
      <c r="E99" s="6" t="str">
        <f>IF('MitySOM-5CSx System on Module'!E99&lt;&gt;"",'MitySOM-5CSx System on Module'!E99,"")</f>
        <v>AG15</v>
      </c>
      <c r="F99">
        <f>IFERROR(VLOOKUP(A99,'MitySOM-5CSX Development Kit'!$A$2:$F$86,2,FALSE),"")</f>
        <v>77</v>
      </c>
      <c r="G99" t="str">
        <f>IFERROR(VLOOKUP(A99,'MitySOM-5CSX Development Kit'!$A$2:$F$86,3,FALSE),"")</f>
        <v>HSMC1_TX5_P</v>
      </c>
      <c r="H99" t="str">
        <f>IFERROR(VLOOKUP(A99,'MitySOM-5CSX Development Kit'!$A$2:$F$86,4,FALSE),"")</f>
        <v>I/O</v>
      </c>
      <c r="I99" t="str">
        <f>IFERROR(VLOOKUP(E99,mityarm_5csx_hsmc_setup!$A$1:$B$85,2,FALSE),"")</f>
        <v>HSMC1_TX5</v>
      </c>
    </row>
    <row r="100" spans="1:9" x14ac:dyDescent="0.2">
      <c r="A100" s="3">
        <f>'MitySOM-5CSx System on Module'!A100</f>
        <v>99</v>
      </c>
      <c r="B100" s="3" t="str">
        <f>'MitySOM-5CSx System on Module'!C100</f>
        <v>CLK3p/B4A_RX_B55p</v>
      </c>
      <c r="C100" s="6" t="str">
        <f>IF('MitySOM-5CSx System on Module'!D100&lt;&gt;"",'MitySOM-5CSx System on Module'!D100,"")</f>
        <v>4A</v>
      </c>
      <c r="D100" s="8" t="str">
        <f>IFERROR(VLOOKUP(A100,'MitySOM-5CSX Development Kit'!$A$2:$F$86,6,FALSE),"")</f>
        <v>Bank_3B</v>
      </c>
      <c r="E100" s="6" t="str">
        <f>IF('MitySOM-5CSx System on Module'!E100&lt;&gt;"",'MitySOM-5CSx System on Module'!E100,"")</f>
        <v>Y15</v>
      </c>
      <c r="F100">
        <f>IFERROR(VLOOKUP(A100,'MitySOM-5CSX Development Kit'!$A$2:$F$86,2,FALSE),"")</f>
        <v>40</v>
      </c>
      <c r="G100" t="str">
        <f>IFERROR(VLOOKUP(A100,'MitySOM-5CSX Development Kit'!$A$2:$F$86,3,FALSE),"")</f>
        <v>HSMC1_CLKIN0</v>
      </c>
      <c r="H100" t="str">
        <f>IFERROR(VLOOKUP(A100,'MitySOM-5CSX Development Kit'!$A$2:$F$86,4,FALSE),"")</f>
        <v>I</v>
      </c>
      <c r="I100" t="str">
        <f>IFERROR(VLOOKUP(E100,mityarm_5csx_hsmc_setup!$A$1:$B$85,2,FALSE),"")</f>
        <v>HSMC1_CLKIN0</v>
      </c>
    </row>
    <row r="101" spans="1:9" x14ac:dyDescent="0.2">
      <c r="A101" s="3">
        <f>'MitySOM-5CSx System on Module'!A101</f>
        <v>100</v>
      </c>
      <c r="B101" s="3" t="str">
        <f>'MitySOM-5CSx System on Module'!C101</f>
        <v>B4A_TX_B53n/DQ5B/B_CKE_0</v>
      </c>
      <c r="C101" s="6" t="str">
        <f>IF('MitySOM-5CSx System on Module'!D101&lt;&gt;"",'MitySOM-5CSx System on Module'!D101,"")</f>
        <v>4A</v>
      </c>
      <c r="D101" s="7" t="str">
        <f>IFERROR(VLOOKUP(A101,'MitySOM-5CSX Development Kit'!$A$2:$F$86,6,FALSE),"")</f>
        <v>Bank_4A</v>
      </c>
      <c r="E101" s="6" t="str">
        <f>IF('MitySOM-5CSx System on Module'!E101&lt;&gt;"",'MitySOM-5CSx System on Module'!E101,"")</f>
        <v>AH14</v>
      </c>
      <c r="F101">
        <f>IFERROR(VLOOKUP(A101,'MitySOM-5CSX Development Kit'!$A$2:$F$86,2,FALSE),"")</f>
        <v>79</v>
      </c>
      <c r="G101" t="str">
        <f>IFERROR(VLOOKUP(A101,'MitySOM-5CSX Development Kit'!$A$2:$F$86,3,FALSE),"")</f>
        <v>HSMC1_TX5_N</v>
      </c>
      <c r="H101" t="str">
        <f>IFERROR(VLOOKUP(A101,'MitySOM-5CSX Development Kit'!$A$2:$F$86,4,FALSE),"")</f>
        <v>I/O</v>
      </c>
      <c r="I101" t="str">
        <f>IFERROR(VLOOKUP(E101,mityarm_5csx_hsmc_setup!$A$1:$B$85,2,FALSE),"")</f>
        <v>HSMC1_TX5_N</v>
      </c>
    </row>
    <row r="102" spans="1:9" x14ac:dyDescent="0.2">
      <c r="A102" s="3">
        <f>'MitySOM-5CSx System on Module'!A102</f>
        <v>101</v>
      </c>
      <c r="B102" s="3" t="str">
        <f>'MitySOM-5CSx System on Module'!C102</f>
        <v>CLK3n/B4A_RX_B55n</v>
      </c>
      <c r="C102" s="6" t="str">
        <f>IF('MitySOM-5CSx System on Module'!D102&lt;&gt;"",'MitySOM-5CSx System on Module'!D102,"")</f>
        <v>4A</v>
      </c>
      <c r="D102" s="7" t="str">
        <f>IFERROR(VLOOKUP(A102,'MitySOM-5CSX Development Kit'!$A$2:$F$86,6,FALSE),"")</f>
        <v/>
      </c>
      <c r="E102" s="6" t="str">
        <f>IF('MitySOM-5CSx System on Module'!E102&lt;&gt;"",'MitySOM-5CSx System on Module'!E102,"")</f>
        <v>AA15</v>
      </c>
      <c r="F102" t="str">
        <f>IFERROR(VLOOKUP(A102,'MitySOM-5CSX Development Kit'!$A$2:$F$86,2,FALSE),"")</f>
        <v/>
      </c>
      <c r="G102" t="str">
        <f>IFERROR(VLOOKUP(A102,'MitySOM-5CSX Development Kit'!$A$2:$F$86,3,FALSE),"")</f>
        <v/>
      </c>
      <c r="H102" t="str">
        <f>IFERROR(VLOOKUP(A102,'MitySOM-5CSX Development Kit'!$A$2:$F$86,4,FALSE),"")</f>
        <v/>
      </c>
      <c r="I102" t="str">
        <f>IFERROR(VLOOKUP(E102,mityarm_5csx_hsmc_setup!$A$1:$B$85,2,FALSE),"")</f>
        <v/>
      </c>
    </row>
    <row r="103" spans="1:9" x14ac:dyDescent="0.2">
      <c r="A103" s="3">
        <f>'MitySOM-5CSx System on Module'!A103</f>
        <v>102</v>
      </c>
      <c r="B103" s="3" t="str">
        <f>'MitySOM-5CSx System on Module'!C103</f>
        <v>B4A_TX_B52p/B_CKE_1</v>
      </c>
      <c r="C103" s="6" t="str">
        <f>IF('MitySOM-5CSx System on Module'!D103&lt;&gt;"",'MitySOM-5CSx System on Module'!D103,"")</f>
        <v>4A</v>
      </c>
      <c r="D103" s="7" t="str">
        <f>IFERROR(VLOOKUP(A103,'MitySOM-5CSX Development Kit'!$A$2:$F$86,6,FALSE),"")</f>
        <v>Bank_4A</v>
      </c>
      <c r="E103" s="6" t="str">
        <f>IF('MitySOM-5CSx System on Module'!E103&lt;&gt;"",'MitySOM-5CSx System on Module'!E103,"")</f>
        <v>AG14</v>
      </c>
      <c r="F103">
        <f>IFERROR(VLOOKUP(A103,'MitySOM-5CSX Development Kit'!$A$2:$F$86,2,FALSE),"")</f>
        <v>83</v>
      </c>
      <c r="G103" t="str">
        <f>IFERROR(VLOOKUP(A103,'MitySOM-5CSX Development Kit'!$A$2:$F$86,3,FALSE),"")</f>
        <v>HSMC1_TX6_P</v>
      </c>
      <c r="H103" t="str">
        <f>IFERROR(VLOOKUP(A103,'MitySOM-5CSX Development Kit'!$A$2:$F$86,4,FALSE),"")</f>
        <v>I/O</v>
      </c>
      <c r="I103" t="str">
        <f>IFERROR(VLOOKUP(E103,mityarm_5csx_hsmc_setup!$A$1:$B$85,2,FALSE),"")</f>
        <v>HSMC1_TX6</v>
      </c>
    </row>
    <row r="104" spans="1:9" x14ac:dyDescent="0.2">
      <c r="A104" s="3">
        <f>'MitySOM-5CSx System on Module'!A104</f>
        <v>103</v>
      </c>
      <c r="B104" s="3" t="str">
        <f>'MitySOM-5CSx System on Module'!C104</f>
        <v>GND</v>
      </c>
      <c r="C104" s="6" t="str">
        <f>IF('MitySOM-5CSx System on Module'!D104&lt;&gt;"",'MitySOM-5CSx System on Module'!D104,"")</f>
        <v/>
      </c>
      <c r="D104" s="7" t="str">
        <f>IFERROR(VLOOKUP(A104,'MitySOM-5CSX Development Kit'!$A$2:$F$86,6,FALSE),"")</f>
        <v/>
      </c>
      <c r="E104" s="6" t="str">
        <f>IF('MitySOM-5CSx System on Module'!E104&lt;&gt;"",'MitySOM-5CSx System on Module'!E104,"")</f>
        <v/>
      </c>
      <c r="F104" t="str">
        <f>IFERROR(VLOOKUP(A104,'MitySOM-5CSX Development Kit'!$A$2:$F$86,2,FALSE),"")</f>
        <v/>
      </c>
      <c r="G104" t="str">
        <f>IFERROR(VLOOKUP(A104,'MitySOM-5CSX Development Kit'!$A$2:$F$86,3,FALSE),"")</f>
        <v/>
      </c>
      <c r="H104" t="str">
        <f>IFERROR(VLOOKUP(A104,'MitySOM-5CSX Development Kit'!$A$2:$F$86,4,FALSE),"")</f>
        <v/>
      </c>
      <c r="I104" t="str">
        <f>IFERROR(VLOOKUP(E104,mityarm_5csx_hsmc_setup!$A$1:$B$85,2,FALSE),"")</f>
        <v/>
      </c>
    </row>
    <row r="105" spans="1:9" x14ac:dyDescent="0.2">
      <c r="A105" s="3">
        <f>'MitySOM-5CSx System on Module'!A105</f>
        <v>104</v>
      </c>
      <c r="B105" s="3" t="str">
        <f>'MitySOM-5CSx System on Module'!C105</f>
        <v>B4A_TX_B52n/DQ5B/B_DQ_11</v>
      </c>
      <c r="C105" s="6" t="str">
        <f>IF('MitySOM-5CSx System on Module'!D105&lt;&gt;"",'MitySOM-5CSx System on Module'!D105,"")</f>
        <v>4A</v>
      </c>
      <c r="D105" s="7" t="str">
        <f>IFERROR(VLOOKUP(A105,'MitySOM-5CSX Development Kit'!$A$2:$F$86,6,FALSE),"")</f>
        <v>Bank_4A</v>
      </c>
      <c r="E105" s="6" t="str">
        <f>IF('MitySOM-5CSx System on Module'!E105&lt;&gt;"",'MitySOM-5CSx System on Module'!E105,"")</f>
        <v>AH13</v>
      </c>
      <c r="F105">
        <f>IFERROR(VLOOKUP(A105,'MitySOM-5CSX Development Kit'!$A$2:$F$86,2,FALSE),"")</f>
        <v>85</v>
      </c>
      <c r="G105" t="str">
        <f>IFERROR(VLOOKUP(A105,'MitySOM-5CSX Development Kit'!$A$2:$F$86,3,FALSE),"")</f>
        <v>HSMC1_TX6_N</v>
      </c>
      <c r="H105" t="str">
        <f>IFERROR(VLOOKUP(A105,'MitySOM-5CSX Development Kit'!$A$2:$F$86,4,FALSE),"")</f>
        <v>I/O</v>
      </c>
      <c r="I105" t="str">
        <f>IFERROR(VLOOKUP(E105,mityarm_5csx_hsmc_setup!$A$1:$B$85,2,FALSE),"")</f>
        <v>HSMC1_TX6_N</v>
      </c>
    </row>
    <row r="106" spans="1:9" x14ac:dyDescent="0.2">
      <c r="A106" s="3">
        <f>'MitySOM-5CSx System on Module'!A106</f>
        <v>105</v>
      </c>
      <c r="B106" s="3" t="str">
        <f>'MitySOM-5CSx System on Module'!C106</f>
        <v>B4A_RX_B54p/DQ5B/B_DQ_13</v>
      </c>
      <c r="C106" s="6" t="str">
        <f>IF('MitySOM-5CSx System on Module'!D106&lt;&gt;"",'MitySOM-5CSx System on Module'!D106,"")</f>
        <v>4A</v>
      </c>
      <c r="D106" s="7" t="str">
        <f>IFERROR(VLOOKUP(A106,'MitySOM-5CSX Development Kit'!$A$2:$F$86,6,FALSE),"")</f>
        <v>Bank_4A</v>
      </c>
      <c r="E106" s="6" t="str">
        <f>IF('MitySOM-5CSx System on Module'!E106&lt;&gt;"",'MitySOM-5CSx System on Module'!E106,"")</f>
        <v>AD17</v>
      </c>
      <c r="F106">
        <f>IFERROR(VLOOKUP(A106,'MitySOM-5CSX Development Kit'!$A$2:$F$86,2,FALSE),"")</f>
        <v>66</v>
      </c>
      <c r="G106" t="str">
        <f>IFERROR(VLOOKUP(A106,'MitySOM-5CSX Development Kit'!$A$2:$F$86,3,FALSE),"")</f>
        <v>HSMC1_RX3_P</v>
      </c>
      <c r="H106" t="str">
        <f>IFERROR(VLOOKUP(A106,'MitySOM-5CSX Development Kit'!$A$2:$F$86,4,FALSE),"")</f>
        <v>I/O</v>
      </c>
      <c r="I106" t="str">
        <f>IFERROR(VLOOKUP(E106,mityarm_5csx_hsmc_setup!$A$1:$B$85,2,FALSE),"")</f>
        <v>HSMC1_RX3</v>
      </c>
    </row>
    <row r="107" spans="1:9" x14ac:dyDescent="0.2">
      <c r="A107" s="3">
        <f>'MitySOM-5CSx System on Module'!A107</f>
        <v>106</v>
      </c>
      <c r="B107" s="3" t="str">
        <f>'MitySOM-5CSx System on Module'!C107</f>
        <v>B4A_TX_B49p/DQ5B/B_DQ_10</v>
      </c>
      <c r="C107" s="6" t="str">
        <f>IF('MitySOM-5CSx System on Module'!D107&lt;&gt;"",'MitySOM-5CSx System on Module'!D107,"")</f>
        <v>4A</v>
      </c>
      <c r="D107" s="7" t="str">
        <f>IFERROR(VLOOKUP(A107,'MitySOM-5CSX Development Kit'!$A$2:$F$86,6,FALSE),"")</f>
        <v>Bank_4A</v>
      </c>
      <c r="E107" s="6" t="str">
        <f>IF('MitySOM-5CSx System on Module'!E107&lt;&gt;"",'MitySOM-5CSx System on Module'!E107,"")</f>
        <v>AH12</v>
      </c>
      <c r="F107">
        <f>IFERROR(VLOOKUP(A107,'MitySOM-5CSX Development Kit'!$A$2:$F$86,2,FALSE),"")</f>
        <v>44</v>
      </c>
      <c r="G107" t="str">
        <f>IFERROR(VLOOKUP(A107,'MitySOM-5CSX Development Kit'!$A$2:$F$86,3,FALSE),"")</f>
        <v>HSMC1_D3</v>
      </c>
      <c r="H107" t="str">
        <f>IFERROR(VLOOKUP(A107,'MitySOM-5CSX Development Kit'!$A$2:$F$86,4,FALSE),"")</f>
        <v>I/O</v>
      </c>
      <c r="I107" t="str">
        <f>IFERROR(VLOOKUP(E107,mityarm_5csx_hsmc_setup!$A$1:$B$85,2,FALSE),"")</f>
        <v>HSMC1_D3</v>
      </c>
    </row>
    <row r="108" spans="1:9" x14ac:dyDescent="0.2">
      <c r="A108" s="3">
        <f>'MitySOM-5CSx System on Module'!A108</f>
        <v>107</v>
      </c>
      <c r="B108" s="3" t="str">
        <f>'MitySOM-5CSx System on Module'!C108</f>
        <v>B4A_RX_B54n/DQ5B/B_DQ_12</v>
      </c>
      <c r="C108" s="6" t="str">
        <f>IF('MitySOM-5CSx System on Module'!D108&lt;&gt;"",'MitySOM-5CSx System on Module'!D108,"")</f>
        <v>4A</v>
      </c>
      <c r="D108" s="7" t="str">
        <f>IFERROR(VLOOKUP(A108,'MitySOM-5CSX Development Kit'!$A$2:$F$86,6,FALSE),"")</f>
        <v>Bank_4A</v>
      </c>
      <c r="E108" s="6" t="str">
        <f>IF('MitySOM-5CSx System on Module'!E108&lt;&gt;"",'MitySOM-5CSx System on Module'!E108,"")</f>
        <v>AE17</v>
      </c>
      <c r="F108">
        <f>IFERROR(VLOOKUP(A108,'MitySOM-5CSX Development Kit'!$A$2:$F$86,2,FALSE),"")</f>
        <v>68</v>
      </c>
      <c r="G108" t="str">
        <f>IFERROR(VLOOKUP(A108,'MitySOM-5CSX Development Kit'!$A$2:$F$86,3,FALSE),"")</f>
        <v>HSMC1_RX3_N</v>
      </c>
      <c r="H108" t="str">
        <f>IFERROR(VLOOKUP(A108,'MitySOM-5CSX Development Kit'!$A$2:$F$86,4,FALSE),"")</f>
        <v>I/O</v>
      </c>
      <c r="I108" t="str">
        <f>IFERROR(VLOOKUP(E108,mityarm_5csx_hsmc_setup!$A$1:$B$85,2,FALSE),"")</f>
        <v>HSMC1_RX3_N</v>
      </c>
    </row>
    <row r="109" spans="1:9" x14ac:dyDescent="0.2">
      <c r="A109" s="3">
        <f>'MitySOM-5CSx System on Module'!A109</f>
        <v>108</v>
      </c>
      <c r="B109" s="3" t="str">
        <f>'MitySOM-5CSx System on Module'!C109</f>
        <v>GND</v>
      </c>
      <c r="C109" s="6" t="str">
        <f>IF('MitySOM-5CSx System on Module'!D109&lt;&gt;"",'MitySOM-5CSx System on Module'!D109,"")</f>
        <v/>
      </c>
      <c r="D109" s="7" t="str">
        <f>IFERROR(VLOOKUP(A109,'MitySOM-5CSX Development Kit'!$A$2:$F$86,6,FALSE),"")</f>
        <v/>
      </c>
      <c r="E109" s="6" t="str">
        <f>IF('MitySOM-5CSx System on Module'!E109&lt;&gt;"",'MitySOM-5CSx System on Module'!E109,"")</f>
        <v/>
      </c>
      <c r="F109" t="str">
        <f>IFERROR(VLOOKUP(A109,'MitySOM-5CSX Development Kit'!$A$2:$F$86,2,FALSE),"")</f>
        <v/>
      </c>
      <c r="G109" t="str">
        <f>IFERROR(VLOOKUP(A109,'MitySOM-5CSX Development Kit'!$A$2:$F$86,3,FALSE),"")</f>
        <v/>
      </c>
      <c r="H109" t="str">
        <f>IFERROR(VLOOKUP(A109,'MitySOM-5CSX Development Kit'!$A$2:$F$86,4,FALSE),"")</f>
        <v/>
      </c>
      <c r="I109" t="str">
        <f>IFERROR(VLOOKUP(E109,mityarm_5csx_hsmc_setup!$A$1:$B$85,2,FALSE),"")</f>
        <v/>
      </c>
    </row>
    <row r="110" spans="1:9" x14ac:dyDescent="0.2">
      <c r="A110" s="3">
        <f>'MitySOM-5CSx System on Module'!A110</f>
        <v>109</v>
      </c>
      <c r="B110" s="3" t="str">
        <f>'MitySOM-5CSx System on Module'!C110</f>
        <v>B4A_RX_B51p/DQS5B/B_DQS_1</v>
      </c>
      <c r="C110" s="6" t="str">
        <f>IF('MitySOM-5CSx System on Module'!D110&lt;&gt;"",'MitySOM-5CSx System on Module'!D110,"")</f>
        <v>4A</v>
      </c>
      <c r="D110" s="7" t="str">
        <f>IFERROR(VLOOKUP(A110,'MitySOM-5CSX Development Kit'!$A$2:$F$86,6,FALSE),"")</f>
        <v>Bank_4A</v>
      </c>
      <c r="E110" s="6" t="str">
        <f>IF('MitySOM-5CSx System on Module'!E110&lt;&gt;"",'MitySOM-5CSx System on Module'!E110,"")</f>
        <v>W14</v>
      </c>
      <c r="F110">
        <f>IFERROR(VLOOKUP(A110,'MitySOM-5CSX Development Kit'!$A$2:$F$86,2,FALSE),"")</f>
        <v>72</v>
      </c>
      <c r="G110" t="str">
        <f>IFERROR(VLOOKUP(A110,'MitySOM-5CSX Development Kit'!$A$2:$F$86,3,FALSE),"")</f>
        <v>HSMC1_RX4_P</v>
      </c>
      <c r="H110" t="str">
        <f>IFERROR(VLOOKUP(A110,'MitySOM-5CSX Development Kit'!$A$2:$F$86,4,FALSE),"")</f>
        <v>I/O</v>
      </c>
      <c r="I110" t="str">
        <f>IFERROR(VLOOKUP(E110,mityarm_5csx_hsmc_setup!$A$1:$B$85,2,FALSE),"")</f>
        <v>HSMC1_RX4</v>
      </c>
    </row>
    <row r="111" spans="1:9" x14ac:dyDescent="0.2">
      <c r="A111" s="3">
        <f>'MitySOM-5CSx System on Module'!A111</f>
        <v>110</v>
      </c>
      <c r="B111" s="3" t="str">
        <f>'MitySOM-5CSx System on Module'!C111</f>
        <v>B4A_TX_B48p/DQ4B/B_DM_0</v>
      </c>
      <c r="C111" s="6" t="str">
        <f>IF('MitySOM-5CSx System on Module'!D111&lt;&gt;"",'MitySOM-5CSx System on Module'!D111,"")</f>
        <v>4A</v>
      </c>
      <c r="D111" s="7" t="str">
        <f>IFERROR(VLOOKUP(A111,'MitySOM-5CSX Development Kit'!$A$2:$F$86,6,FALSE),"")</f>
        <v>Bank_4A</v>
      </c>
      <c r="E111" s="6" t="str">
        <f>IF('MitySOM-5CSx System on Module'!E111&lt;&gt;"",'MitySOM-5CSx System on Module'!E111,"")</f>
        <v>AG11</v>
      </c>
      <c r="F111">
        <f>IFERROR(VLOOKUP(A111,'MitySOM-5CSX Development Kit'!$A$2:$F$86,2,FALSE),"")</f>
        <v>89</v>
      </c>
      <c r="G111" t="str">
        <f>IFERROR(VLOOKUP(A111,'MitySOM-5CSX Development Kit'!$A$2:$F$86,3,FALSE),"")</f>
        <v>HSMC1_TX7_P</v>
      </c>
      <c r="H111" t="str">
        <f>IFERROR(VLOOKUP(A111,'MitySOM-5CSX Development Kit'!$A$2:$F$86,4,FALSE),"")</f>
        <v>I/O</v>
      </c>
      <c r="I111" t="str">
        <f>IFERROR(VLOOKUP(E111,mityarm_5csx_hsmc_setup!$A$1:$B$85,2,FALSE),"")</f>
        <v>HSMC1_TX7</v>
      </c>
    </row>
    <row r="112" spans="1:9" x14ac:dyDescent="0.2">
      <c r="A112" s="3">
        <f>'MitySOM-5CSx System on Module'!A112</f>
        <v>111</v>
      </c>
      <c r="B112" s="3" t="str">
        <f>'MitySOM-5CSx System on Module'!C112</f>
        <v>B4A_RX_B51n/DQSn5B/B_DQS#_1</v>
      </c>
      <c r="C112" s="6" t="str">
        <f>IF('MitySOM-5CSx System on Module'!D112&lt;&gt;"",'MitySOM-5CSx System on Module'!D112,"")</f>
        <v>4A</v>
      </c>
      <c r="D112" s="7" t="str">
        <f>IFERROR(VLOOKUP(A112,'MitySOM-5CSX Development Kit'!$A$2:$F$86,6,FALSE),"")</f>
        <v>Bank_4A</v>
      </c>
      <c r="E112" s="6" t="str">
        <f>IF('MitySOM-5CSx System on Module'!E112&lt;&gt;"",'MitySOM-5CSx System on Module'!E112,"")</f>
        <v>V13</v>
      </c>
      <c r="F112">
        <f>IFERROR(VLOOKUP(A112,'MitySOM-5CSX Development Kit'!$A$2:$F$86,2,FALSE),"")</f>
        <v>74</v>
      </c>
      <c r="G112" t="str">
        <f>IFERROR(VLOOKUP(A112,'MitySOM-5CSX Development Kit'!$A$2:$F$86,3,FALSE),"")</f>
        <v>HSMC1_RX4_N</v>
      </c>
      <c r="H112" t="str">
        <f>IFERROR(VLOOKUP(A112,'MitySOM-5CSX Development Kit'!$A$2:$F$86,4,FALSE),"")</f>
        <v>I/O</v>
      </c>
      <c r="I112" t="str">
        <f>IFERROR(VLOOKUP(E112,mityarm_5csx_hsmc_setup!$A$1:$B$85,2,FALSE),"")</f>
        <v>HSMC1_RX4_N</v>
      </c>
    </row>
    <row r="113" spans="1:9" x14ac:dyDescent="0.2">
      <c r="A113" s="3">
        <f>'MitySOM-5CSx System on Module'!A113</f>
        <v>112</v>
      </c>
      <c r="B113" s="3" t="str">
        <f>'MitySOM-5CSx System on Module'!C113</f>
        <v>B4A_TX_B48n/DQ4B/B_DQ_7</v>
      </c>
      <c r="C113" s="6" t="str">
        <f>IF('MitySOM-5CSx System on Module'!D113&lt;&gt;"",'MitySOM-5CSx System on Module'!D113,"")</f>
        <v>4A</v>
      </c>
      <c r="D113" s="7" t="str">
        <f>IFERROR(VLOOKUP(A113,'MitySOM-5CSX Development Kit'!$A$2:$F$86,6,FALSE),"")</f>
        <v>Bank_4A</v>
      </c>
      <c r="E113" s="6" t="str">
        <f>IF('MitySOM-5CSx System on Module'!E113&lt;&gt;"",'MitySOM-5CSx System on Module'!E113,"")</f>
        <v>AH11</v>
      </c>
      <c r="F113">
        <f>IFERROR(VLOOKUP(A113,'MitySOM-5CSX Development Kit'!$A$2:$F$86,2,FALSE),"")</f>
        <v>91</v>
      </c>
      <c r="G113" t="str">
        <f>IFERROR(VLOOKUP(A113,'MitySOM-5CSX Development Kit'!$A$2:$F$86,3,FALSE),"")</f>
        <v>HSMC1_TX7_N</v>
      </c>
      <c r="H113" t="str">
        <f>IFERROR(VLOOKUP(A113,'MitySOM-5CSX Development Kit'!$A$2:$F$86,4,FALSE),"")</f>
        <v>I/O</v>
      </c>
      <c r="I113" t="str">
        <f>IFERROR(VLOOKUP(E113,mityarm_5csx_hsmc_setup!$A$1:$B$85,2,FALSE),"")</f>
        <v>HSMC1_TX7_N</v>
      </c>
    </row>
    <row r="114" spans="1:9" x14ac:dyDescent="0.2">
      <c r="A114" s="3">
        <f>'MitySOM-5CSx System on Module'!A114</f>
        <v>113</v>
      </c>
      <c r="B114" s="3" t="str">
        <f>'MitySOM-5CSx System on Module'!C114</f>
        <v>B4A_RX_B50p/DQ5B/B_DQ_9</v>
      </c>
      <c r="C114" s="6" t="str">
        <f>IF('MitySOM-5CSx System on Module'!D114&lt;&gt;"",'MitySOM-5CSx System on Module'!D114,"")</f>
        <v>4A</v>
      </c>
      <c r="D114" s="7" t="str">
        <f>IFERROR(VLOOKUP(A114,'MitySOM-5CSX Development Kit'!$A$2:$F$86,6,FALSE),"")</f>
        <v>Bank_4A</v>
      </c>
      <c r="E114" s="6" t="str">
        <f>IF('MitySOM-5CSx System on Module'!E114&lt;&gt;"",'MitySOM-5CSx System on Module'!E114,"")</f>
        <v>AF17</v>
      </c>
      <c r="F114">
        <f>IFERROR(VLOOKUP(A114,'MitySOM-5CSX Development Kit'!$A$2:$F$86,2,FALSE),"")</f>
        <v>78</v>
      </c>
      <c r="G114" t="str">
        <f>IFERROR(VLOOKUP(A114,'MitySOM-5CSX Development Kit'!$A$2:$F$86,3,FALSE),"")</f>
        <v>HSMC1_RX5_P</v>
      </c>
      <c r="H114" t="str">
        <f>IFERROR(VLOOKUP(A114,'MitySOM-5CSX Development Kit'!$A$2:$F$86,4,FALSE),"")</f>
        <v>I/O</v>
      </c>
      <c r="I114" t="str">
        <f>IFERROR(VLOOKUP(E114,mityarm_5csx_hsmc_setup!$A$1:$B$85,2,FALSE),"")</f>
        <v>HSMC1_RX5</v>
      </c>
    </row>
    <row r="115" spans="1:9" x14ac:dyDescent="0.2">
      <c r="A115" s="3">
        <f>'MitySOM-5CSx System on Module'!A115</f>
        <v>114</v>
      </c>
      <c r="B115" s="3" t="str">
        <f>'MitySOM-5CSx System on Module'!C115</f>
        <v>B4A_TX_B45p/DQ4B/B_DQ_6</v>
      </c>
      <c r="C115" s="6" t="str">
        <f>IF('MitySOM-5CSx System on Module'!D115&lt;&gt;"",'MitySOM-5CSx System on Module'!D115,"")</f>
        <v>4A</v>
      </c>
      <c r="D115" s="7" t="str">
        <f>IFERROR(VLOOKUP(A115,'MitySOM-5CSX Development Kit'!$A$2:$F$86,6,FALSE),"")</f>
        <v>Bank_4A</v>
      </c>
      <c r="E115" s="6" t="str">
        <f>IF('MitySOM-5CSx System on Module'!E115&lt;&gt;"",'MitySOM-5CSx System on Module'!E115,"")</f>
        <v>AG10</v>
      </c>
      <c r="F115">
        <f>IFERROR(VLOOKUP(A115,'MitySOM-5CSX Development Kit'!$A$2:$F$86,2,FALSE),"")</f>
        <v>95</v>
      </c>
      <c r="G115" t="str">
        <f>IFERROR(VLOOKUP(A115,'MitySOM-5CSX Development Kit'!$A$2:$F$86,3,FALSE),"")</f>
        <v>HSMC1_CLKOUT1_P</v>
      </c>
      <c r="H115" t="str">
        <f>IFERROR(VLOOKUP(A115,'MitySOM-5CSX Development Kit'!$A$2:$F$86,4,FALSE),"")</f>
        <v>O</v>
      </c>
      <c r="I115" t="str">
        <f>IFERROR(VLOOKUP(E115,mityarm_5csx_hsmc_setup!$A$1:$B$85,2,FALSE),"")</f>
        <v>HSMC1_CLKOUT1</v>
      </c>
    </row>
    <row r="116" spans="1:9" x14ac:dyDescent="0.2">
      <c r="A116" s="3">
        <f>'MitySOM-5CSx System on Module'!A116</f>
        <v>115</v>
      </c>
      <c r="B116" s="3" t="str">
        <f>'MitySOM-5CSx System on Module'!C116</f>
        <v>B4A_RX_B50n/DQ5B/B_DQ_8</v>
      </c>
      <c r="C116" s="6" t="str">
        <f>IF('MitySOM-5CSx System on Module'!D116&lt;&gt;"",'MitySOM-5CSx System on Module'!D116,"")</f>
        <v>4A</v>
      </c>
      <c r="D116" s="7" t="str">
        <f>IFERROR(VLOOKUP(A116,'MitySOM-5CSX Development Kit'!$A$2:$F$86,6,FALSE),"")</f>
        <v>Bank_4A</v>
      </c>
      <c r="E116" s="6" t="str">
        <f>IF('MitySOM-5CSx System on Module'!E116&lt;&gt;"",'MitySOM-5CSx System on Module'!E116,"")</f>
        <v>AG16</v>
      </c>
      <c r="F116">
        <f>IFERROR(VLOOKUP(A116,'MitySOM-5CSX Development Kit'!$A$2:$F$86,2,FALSE),"")</f>
        <v>80</v>
      </c>
      <c r="G116" t="str">
        <f>IFERROR(VLOOKUP(A116,'MitySOM-5CSX Development Kit'!$A$2:$F$86,3,FALSE),"")</f>
        <v>HSMC1_RX5_N</v>
      </c>
      <c r="H116" t="str">
        <f>IFERROR(VLOOKUP(A116,'MitySOM-5CSX Development Kit'!$A$2:$F$86,4,FALSE),"")</f>
        <v>I/O</v>
      </c>
      <c r="I116" t="str">
        <f>IFERROR(VLOOKUP(E116,mityarm_5csx_hsmc_setup!$A$1:$B$85,2,FALSE),"")</f>
        <v>HSMC1_RX5_N</v>
      </c>
    </row>
    <row r="117" spans="1:9" x14ac:dyDescent="0.2">
      <c r="A117" s="3">
        <f>'MitySOM-5CSx System on Module'!A117</f>
        <v>116</v>
      </c>
      <c r="B117" s="3" t="str">
        <f>'MitySOM-5CSx System on Module'!C117</f>
        <v>B4A_TX_B45n/DQ4B/B_ODT_1</v>
      </c>
      <c r="C117" s="6" t="str">
        <f>IF('MitySOM-5CSx System on Module'!D117&lt;&gt;"",'MitySOM-5CSx System on Module'!D117,"")</f>
        <v>4A</v>
      </c>
      <c r="D117" s="7" t="str">
        <f>IFERROR(VLOOKUP(A117,'MitySOM-5CSX Development Kit'!$A$2:$F$86,6,FALSE),"")</f>
        <v>Bank_4A</v>
      </c>
      <c r="E117" s="6" t="str">
        <f>IF('MitySOM-5CSx System on Module'!E117&lt;&gt;"",'MitySOM-5CSx System on Module'!E117,"")</f>
        <v>AH9</v>
      </c>
      <c r="F117">
        <f>IFERROR(VLOOKUP(A117,'MitySOM-5CSX Development Kit'!$A$2:$F$86,2,FALSE),"")</f>
        <v>97</v>
      </c>
      <c r="G117" t="str">
        <f>IFERROR(VLOOKUP(A117,'MitySOM-5CSX Development Kit'!$A$2:$F$86,3,FALSE),"")</f>
        <v>HSMC1_CLKOUT1_N</v>
      </c>
      <c r="H117" t="str">
        <f>IFERROR(VLOOKUP(A117,'MitySOM-5CSX Development Kit'!$A$2:$F$86,4,FALSE),"")</f>
        <v>O</v>
      </c>
      <c r="I117" t="str">
        <f>IFERROR(VLOOKUP(E117,mityarm_5csx_hsmc_setup!$A$1:$B$85,2,FALSE),"")</f>
        <v>HSMC1_CLKOUT1_N</v>
      </c>
    </row>
    <row r="118" spans="1:9" x14ac:dyDescent="0.2">
      <c r="A118" s="3">
        <f>'MitySOM-5CSx System on Module'!A118</f>
        <v>117</v>
      </c>
      <c r="B118" s="3" t="str">
        <f>'MitySOM-5CSx System on Module'!C118</f>
        <v>CLK2p/B4A_RX_B47p</v>
      </c>
      <c r="C118" s="6" t="str">
        <f>IF('MitySOM-5CSx System on Module'!D118&lt;&gt;"",'MitySOM-5CSx System on Module'!D118,"")</f>
        <v>4A</v>
      </c>
      <c r="D118" s="7" t="str">
        <f>IFERROR(VLOOKUP(A118,'MitySOM-5CSX Development Kit'!$A$2:$F$86,6,FALSE),"")</f>
        <v/>
      </c>
      <c r="E118" s="6" t="str">
        <f>IF('MitySOM-5CSx System on Module'!E118&lt;&gt;"",'MitySOM-5CSx System on Module'!E118,"")</f>
        <v>Y13</v>
      </c>
      <c r="F118" t="str">
        <f>IFERROR(VLOOKUP(A118,'MitySOM-5CSX Development Kit'!$A$2:$F$86,2,FALSE),"")</f>
        <v/>
      </c>
      <c r="G118" t="str">
        <f>IFERROR(VLOOKUP(A118,'MitySOM-5CSX Development Kit'!$A$2:$F$86,3,FALSE),"")</f>
        <v/>
      </c>
      <c r="H118" t="str">
        <f>IFERROR(VLOOKUP(A118,'MitySOM-5CSX Development Kit'!$A$2:$F$86,4,FALSE),"")</f>
        <v/>
      </c>
      <c r="I118" t="str">
        <f>IFERROR(VLOOKUP(E118,mityarm_5csx_hsmc_setup!$A$1:$B$85,2,FALSE),"")</f>
        <v/>
      </c>
    </row>
    <row r="119" spans="1:9" x14ac:dyDescent="0.2">
      <c r="A119" s="3">
        <f>'MitySOM-5CSx System on Module'!A119</f>
        <v>118</v>
      </c>
      <c r="B119" s="3" t="str">
        <f>'MitySOM-5CSx System on Module'!C119</f>
        <v>B4A_TX_B44p/B_ODT_0</v>
      </c>
      <c r="C119" s="6" t="str">
        <f>IF('MitySOM-5CSx System on Module'!D119&lt;&gt;"",'MitySOM-5CSx System on Module'!D119,"")</f>
        <v>4A</v>
      </c>
      <c r="D119" s="7" t="str">
        <f>IFERROR(VLOOKUP(A119,'MitySOM-5CSX Development Kit'!$A$2:$F$86,6,FALSE),"")</f>
        <v>Bank_4A</v>
      </c>
      <c r="E119" s="6" t="str">
        <f>IF('MitySOM-5CSx System on Module'!E119&lt;&gt;"",'MitySOM-5CSx System on Module'!E119,"")</f>
        <v>AG9</v>
      </c>
      <c r="F119">
        <f>IFERROR(VLOOKUP(A119,'MitySOM-5CSX Development Kit'!$A$2:$F$86,2,FALSE),"")</f>
        <v>101</v>
      </c>
      <c r="G119" t="str">
        <f>IFERROR(VLOOKUP(A119,'MitySOM-5CSX Development Kit'!$A$2:$F$86,3,FALSE),"")</f>
        <v>HSMC1_TX8_P</v>
      </c>
      <c r="H119" t="str">
        <f>IFERROR(VLOOKUP(A119,'MitySOM-5CSX Development Kit'!$A$2:$F$86,4,FALSE),"")</f>
        <v>I/O</v>
      </c>
      <c r="I119" t="str">
        <f>IFERROR(VLOOKUP(E119,mityarm_5csx_hsmc_setup!$A$1:$B$85,2,FALSE),"")</f>
        <v>HSMC1_TX8</v>
      </c>
    </row>
    <row r="120" spans="1:9" x14ac:dyDescent="0.2">
      <c r="A120" s="3">
        <f>'MitySOM-5CSx System on Module'!A120</f>
        <v>119</v>
      </c>
      <c r="B120" s="3" t="str">
        <f>'MitySOM-5CSx System on Module'!C120</f>
        <v>CLK2n/B4A_RX_B47n</v>
      </c>
      <c r="C120" s="6" t="str">
        <f>IF('MitySOM-5CSx System on Module'!D120&lt;&gt;"",'MitySOM-5CSx System on Module'!D120,"")</f>
        <v>4A</v>
      </c>
      <c r="D120" s="7" t="str">
        <f>IFERROR(VLOOKUP(A120,'MitySOM-5CSX Development Kit'!$A$2:$F$86,6,FALSE),"")</f>
        <v/>
      </c>
      <c r="E120" s="6" t="str">
        <f>IF('MitySOM-5CSx System on Module'!E120&lt;&gt;"",'MitySOM-5CSx System on Module'!E120,"")</f>
        <v>AA13</v>
      </c>
      <c r="F120" t="str">
        <f>IFERROR(VLOOKUP(A120,'MitySOM-5CSX Development Kit'!$A$2:$F$86,2,FALSE),"")</f>
        <v/>
      </c>
      <c r="G120" t="str">
        <f>IFERROR(VLOOKUP(A120,'MitySOM-5CSX Development Kit'!$A$2:$F$86,3,FALSE),"")</f>
        <v/>
      </c>
      <c r="H120" t="str">
        <f>IFERROR(VLOOKUP(A120,'MitySOM-5CSX Development Kit'!$A$2:$F$86,4,FALSE),"")</f>
        <v/>
      </c>
      <c r="I120" t="str">
        <f>IFERROR(VLOOKUP(E120,mityarm_5csx_hsmc_setup!$A$1:$B$85,2,FALSE),"")</f>
        <v/>
      </c>
    </row>
    <row r="121" spans="1:9" x14ac:dyDescent="0.2">
      <c r="A121" s="3">
        <f>'MitySOM-5CSx System on Module'!A121</f>
        <v>120</v>
      </c>
      <c r="B121" s="3" t="str">
        <f>'MitySOM-5CSx System on Module'!C121</f>
        <v>B4A_TX_B44n/DQ4B/B_DQ_3</v>
      </c>
      <c r="C121" s="6" t="str">
        <f>IF('MitySOM-5CSx System on Module'!D121&lt;&gt;"",'MitySOM-5CSx System on Module'!D121,"")</f>
        <v>4A</v>
      </c>
      <c r="D121" s="7" t="str">
        <f>IFERROR(VLOOKUP(A121,'MitySOM-5CSX Development Kit'!$A$2:$F$86,6,FALSE),"")</f>
        <v>Bank_4A</v>
      </c>
      <c r="E121" s="6" t="str">
        <f>IF('MitySOM-5CSx System on Module'!E121&lt;&gt;"",'MitySOM-5CSx System on Module'!E121,"")</f>
        <v>AH8</v>
      </c>
      <c r="F121">
        <f>IFERROR(VLOOKUP(A121,'MitySOM-5CSX Development Kit'!$A$2:$F$86,2,FALSE),"")</f>
        <v>103</v>
      </c>
      <c r="G121" t="str">
        <f>IFERROR(VLOOKUP(A121,'MitySOM-5CSX Development Kit'!$A$2:$F$86,3,FALSE),"")</f>
        <v>HSMC1_TX8_N</v>
      </c>
      <c r="H121" t="str">
        <f>IFERROR(VLOOKUP(A121,'MitySOM-5CSX Development Kit'!$A$2:$F$86,4,FALSE),"")</f>
        <v>I/O</v>
      </c>
      <c r="I121" t="str">
        <f>IFERROR(VLOOKUP(E121,mityarm_5csx_hsmc_setup!$A$1:$B$85,2,FALSE),"")</f>
        <v>HSMC1_TX8_N</v>
      </c>
    </row>
    <row r="122" spans="1:9" x14ac:dyDescent="0.2">
      <c r="A122" s="3">
        <f>'MitySOM-5CSx System on Module'!A122</f>
        <v>121</v>
      </c>
      <c r="B122" s="3" t="str">
        <f>'MitySOM-5CSx System on Module'!C122</f>
        <v>B4A_RX_B46p/DQ4B/B_DQ_5</v>
      </c>
      <c r="C122" s="6" t="str">
        <f>IF('MitySOM-5CSx System on Module'!D122&lt;&gt;"",'MitySOM-5CSx System on Module'!D122,"")</f>
        <v>4A</v>
      </c>
      <c r="D122" s="7" t="str">
        <f>IFERROR(VLOOKUP(A122,'MitySOM-5CSX Development Kit'!$A$2:$F$86,6,FALSE),"")</f>
        <v>Bank_4A</v>
      </c>
      <c r="E122" s="6" t="str">
        <f>IF('MitySOM-5CSx System on Module'!E122&lt;&gt;"",'MitySOM-5CSx System on Module'!E122,"")</f>
        <v>AF15</v>
      </c>
      <c r="F122">
        <f>IFERROR(VLOOKUP(A122,'MitySOM-5CSX Development Kit'!$A$2:$F$86,2,FALSE),"")</f>
        <v>84</v>
      </c>
      <c r="G122" t="str">
        <f>IFERROR(VLOOKUP(A122,'MitySOM-5CSX Development Kit'!$A$2:$F$86,3,FALSE),"")</f>
        <v>HSMC1_RX6_P</v>
      </c>
      <c r="H122" t="str">
        <f>IFERROR(VLOOKUP(A122,'MitySOM-5CSX Development Kit'!$A$2:$F$86,4,FALSE),"")</f>
        <v>I/O</v>
      </c>
      <c r="I122" t="str">
        <f>IFERROR(VLOOKUP(E122,mityarm_5csx_hsmc_setup!$A$1:$B$85,2,FALSE),"")</f>
        <v>HSMC1_RX6</v>
      </c>
    </row>
    <row r="123" spans="1:9" x14ac:dyDescent="0.2">
      <c r="A123" s="3">
        <f>'MitySOM-5CSx System on Module'!A123</f>
        <v>122</v>
      </c>
      <c r="B123" s="3" t="str">
        <f>'MitySOM-5CSx System on Module'!C123</f>
        <v>B4A_TX_B41p/DQ4B/B_DQ_2</v>
      </c>
      <c r="C123" s="6" t="str">
        <f>IF('MitySOM-5CSx System on Module'!D123&lt;&gt;"",'MitySOM-5CSx System on Module'!D123,"")</f>
        <v>4A</v>
      </c>
      <c r="D123" s="8" t="str">
        <f>IFERROR(VLOOKUP(A123,'MitySOM-5CSX Development Kit'!$A$2:$F$86,6,FALSE),"")</f>
        <v>Bank_3B</v>
      </c>
      <c r="E123" s="6" t="str">
        <f>IF('MitySOM-5CSx System on Module'!E123&lt;&gt;"",'MitySOM-5CSx System on Module'!E123,"")</f>
        <v>AG8</v>
      </c>
      <c r="F123">
        <f>IFERROR(VLOOKUP(A123,'MitySOM-5CSX Development Kit'!$A$2:$F$86,2,FALSE),"")</f>
        <v>107</v>
      </c>
      <c r="G123" t="str">
        <f>IFERROR(VLOOKUP(A123,'MitySOM-5CSX Development Kit'!$A$2:$F$86,3,FALSE),"")</f>
        <v>HSMC1_TX9_P</v>
      </c>
      <c r="H123" t="str">
        <f>IFERROR(VLOOKUP(A123,'MitySOM-5CSX Development Kit'!$A$2:$F$86,4,FALSE),"")</f>
        <v>I/O</v>
      </c>
      <c r="I123" t="str">
        <f>IFERROR(VLOOKUP(E123,mityarm_5csx_hsmc_setup!$A$1:$B$85,2,FALSE),"")</f>
        <v>HSMC1_TX9</v>
      </c>
    </row>
    <row r="124" spans="1:9" x14ac:dyDescent="0.2">
      <c r="A124" s="3">
        <f>'MitySOM-5CSx System on Module'!A124</f>
        <v>123</v>
      </c>
      <c r="B124" s="3" t="str">
        <f>'MitySOM-5CSx System on Module'!C124</f>
        <v>B4A_RX_B46n/DQ4B/B_DQ_4</v>
      </c>
      <c r="C124" s="6" t="str">
        <f>IF('MitySOM-5CSx System on Module'!D124&lt;&gt;"",'MitySOM-5CSx System on Module'!D124,"")</f>
        <v>4A</v>
      </c>
      <c r="D124" s="7" t="str">
        <f>IFERROR(VLOOKUP(A124,'MitySOM-5CSX Development Kit'!$A$2:$F$86,6,FALSE),"")</f>
        <v>Bank_4A</v>
      </c>
      <c r="E124" s="6" t="str">
        <f>IF('MitySOM-5CSx System on Module'!E124&lt;&gt;"",'MitySOM-5CSx System on Module'!E124,"")</f>
        <v>AE15</v>
      </c>
      <c r="F124">
        <f>IFERROR(VLOOKUP(A124,'MitySOM-5CSX Development Kit'!$A$2:$F$86,2,FALSE),"")</f>
        <v>86</v>
      </c>
      <c r="G124" t="str">
        <f>IFERROR(VLOOKUP(A124,'MitySOM-5CSX Development Kit'!$A$2:$F$86,3,FALSE),"")</f>
        <v>HSMC1_RX6_N</v>
      </c>
      <c r="H124" t="str">
        <f>IFERROR(VLOOKUP(A124,'MitySOM-5CSX Development Kit'!$A$2:$F$86,4,FALSE),"")</f>
        <v>I/O</v>
      </c>
      <c r="I124" t="str">
        <f>IFERROR(VLOOKUP(E124,mityarm_5csx_hsmc_setup!$A$1:$B$85,2,FALSE),"")</f>
        <v>HSMC1_RX6_N</v>
      </c>
    </row>
    <row r="125" spans="1:9" x14ac:dyDescent="0.2">
      <c r="A125" s="3">
        <f>'MitySOM-5CSx System on Module'!A125</f>
        <v>124</v>
      </c>
      <c r="B125" s="3" t="str">
        <f>'MitySOM-5CSx System on Module'!C125</f>
        <v>RZQ_0/B4A_TX_B41n</v>
      </c>
      <c r="C125" s="6" t="str">
        <f>IF('MitySOM-5CSx System on Module'!D125&lt;&gt;"",'MitySOM-5CSx System on Module'!D125,"")</f>
        <v>4A</v>
      </c>
      <c r="D125" s="8" t="str">
        <f>IFERROR(VLOOKUP(A125,'MitySOM-5CSX Development Kit'!$A$2:$F$86,6,FALSE),"")</f>
        <v>Bank_3B</v>
      </c>
      <c r="E125" s="6" t="str">
        <f>IF('MitySOM-5CSx System on Module'!E125&lt;&gt;"",'MitySOM-5CSx System on Module'!E125,"")</f>
        <v>AH7</v>
      </c>
      <c r="F125">
        <f>IFERROR(VLOOKUP(A125,'MitySOM-5CSX Development Kit'!$A$2:$F$86,2,FALSE),"")</f>
        <v>109</v>
      </c>
      <c r="G125" t="str">
        <f>IFERROR(VLOOKUP(A125,'MitySOM-5CSX Development Kit'!$A$2:$F$86,3,FALSE),"")</f>
        <v>HSMC1_TX9_N</v>
      </c>
      <c r="H125" t="str">
        <f>IFERROR(VLOOKUP(A125,'MitySOM-5CSX Development Kit'!$A$2:$F$86,4,FALSE),"")</f>
        <v>I/O</v>
      </c>
      <c r="I125" t="str">
        <f>IFERROR(VLOOKUP(E125,mityarm_5csx_hsmc_setup!$A$1:$B$85,2,FALSE),"")</f>
        <v>HSMC1_TX9_N</v>
      </c>
    </row>
    <row r="126" spans="1:9" x14ac:dyDescent="0.2">
      <c r="A126" s="3">
        <f>'MitySOM-5CSx System on Module'!A126</f>
        <v>125</v>
      </c>
      <c r="B126" s="3" t="str">
        <f>'MitySOM-5CSx System on Module'!C126</f>
        <v>GND</v>
      </c>
      <c r="C126" s="6" t="str">
        <f>IF('MitySOM-5CSx System on Module'!D126&lt;&gt;"",'MitySOM-5CSx System on Module'!D126,"")</f>
        <v/>
      </c>
      <c r="D126" s="7" t="str">
        <f>IFERROR(VLOOKUP(A126,'MitySOM-5CSX Development Kit'!$A$2:$F$86,6,FALSE),"")</f>
        <v/>
      </c>
      <c r="E126" s="6" t="str">
        <f>IF('MitySOM-5CSx System on Module'!E126&lt;&gt;"",'MitySOM-5CSx System on Module'!E126,"")</f>
        <v/>
      </c>
      <c r="F126" t="str">
        <f>IFERROR(VLOOKUP(A126,'MitySOM-5CSX Development Kit'!$A$2:$F$86,2,FALSE),"")</f>
        <v/>
      </c>
      <c r="G126" t="str">
        <f>IFERROR(VLOOKUP(A126,'MitySOM-5CSX Development Kit'!$A$2:$F$86,3,FALSE),"")</f>
        <v/>
      </c>
      <c r="H126" t="str">
        <f>IFERROR(VLOOKUP(A126,'MitySOM-5CSX Development Kit'!$A$2:$F$86,4,FALSE),"")</f>
        <v/>
      </c>
      <c r="I126" t="str">
        <f>IFERROR(VLOOKUP(E126,mityarm_5csx_hsmc_setup!$A$1:$B$85,2,FALSE),"")</f>
        <v/>
      </c>
    </row>
    <row r="127" spans="1:9" x14ac:dyDescent="0.2">
      <c r="A127" s="3">
        <f>'MitySOM-5CSx System on Module'!A127</f>
        <v>126</v>
      </c>
      <c r="B127" s="3" t="str">
        <f>'MitySOM-5CSx System on Module'!C127</f>
        <v>Key3</v>
      </c>
      <c r="C127" s="6" t="str">
        <f>IF('MitySOM-5CSx System on Module'!D127&lt;&gt;"",'MitySOM-5CSx System on Module'!D127,"")</f>
        <v/>
      </c>
      <c r="D127" s="7" t="str">
        <f>IFERROR(VLOOKUP(A127,'MitySOM-5CSX Development Kit'!$A$2:$F$86,6,FALSE),"")</f>
        <v/>
      </c>
      <c r="E127" s="6" t="str">
        <f>IF('MitySOM-5CSx System on Module'!E127&lt;&gt;"",'MitySOM-5CSx System on Module'!E127,"")</f>
        <v/>
      </c>
      <c r="F127" t="str">
        <f>IFERROR(VLOOKUP(A127,'MitySOM-5CSX Development Kit'!$A$2:$F$86,2,FALSE),"")</f>
        <v/>
      </c>
      <c r="G127" t="str">
        <f>IFERROR(VLOOKUP(A127,'MitySOM-5CSX Development Kit'!$A$2:$F$86,3,FALSE),"")</f>
        <v/>
      </c>
      <c r="H127" t="str">
        <f>IFERROR(VLOOKUP(A127,'MitySOM-5CSX Development Kit'!$A$2:$F$86,4,FALSE),"")</f>
        <v/>
      </c>
      <c r="I127" t="str">
        <f>IFERROR(VLOOKUP(E127,mityarm_5csx_hsmc_setup!$A$1:$B$85,2,FALSE),"")</f>
        <v/>
      </c>
    </row>
    <row r="128" spans="1:9" x14ac:dyDescent="0.2">
      <c r="A128" s="3">
        <f>'MitySOM-5CSx System on Module'!A128</f>
        <v>127</v>
      </c>
      <c r="B128" s="3" t="str">
        <f>'MitySOM-5CSx System on Module'!C128</f>
        <v>Key3</v>
      </c>
      <c r="C128" s="6" t="str">
        <f>IF('MitySOM-5CSx System on Module'!D128&lt;&gt;"",'MitySOM-5CSx System on Module'!D128,"")</f>
        <v/>
      </c>
      <c r="D128" s="7" t="str">
        <f>IFERROR(VLOOKUP(A128,'MitySOM-5CSX Development Kit'!$A$2:$F$86,6,FALSE),"")</f>
        <v/>
      </c>
      <c r="E128" s="6" t="str">
        <f>IF('MitySOM-5CSx System on Module'!E128&lt;&gt;"",'MitySOM-5CSx System on Module'!E128,"")</f>
        <v/>
      </c>
      <c r="F128" t="str">
        <f>IFERROR(VLOOKUP(A128,'MitySOM-5CSX Development Kit'!$A$2:$F$86,2,FALSE),"")</f>
        <v/>
      </c>
      <c r="G128" t="str">
        <f>IFERROR(VLOOKUP(A128,'MitySOM-5CSX Development Kit'!$A$2:$F$86,3,FALSE),"")</f>
        <v/>
      </c>
      <c r="H128" t="str">
        <f>IFERROR(VLOOKUP(A128,'MitySOM-5CSX Development Kit'!$A$2:$F$86,4,FALSE),"")</f>
        <v/>
      </c>
      <c r="I128" t="str">
        <f>IFERROR(VLOOKUP(E128,mityarm_5csx_hsmc_setup!$A$1:$B$85,2,FALSE),"")</f>
        <v/>
      </c>
    </row>
    <row r="129" spans="1:9" x14ac:dyDescent="0.2">
      <c r="A129" s="3">
        <f>'MitySOM-5CSx System on Module'!A129</f>
        <v>128</v>
      </c>
      <c r="B129" s="3" t="str">
        <f>'MitySOM-5CSx System on Module'!C129</f>
        <v>Key3</v>
      </c>
      <c r="C129" s="6" t="str">
        <f>IF('MitySOM-5CSx System on Module'!D129&lt;&gt;"",'MitySOM-5CSx System on Module'!D129,"")</f>
        <v/>
      </c>
      <c r="D129" s="7" t="str">
        <f>IFERROR(VLOOKUP(A129,'MitySOM-5CSX Development Kit'!$A$2:$F$86,6,FALSE),"")</f>
        <v/>
      </c>
      <c r="E129" s="6" t="str">
        <f>IF('MitySOM-5CSx System on Module'!E129&lt;&gt;"",'MitySOM-5CSx System on Module'!E129,"")</f>
        <v/>
      </c>
      <c r="F129" t="str">
        <f>IFERROR(VLOOKUP(A129,'MitySOM-5CSX Development Kit'!$A$2:$F$86,2,FALSE),"")</f>
        <v/>
      </c>
      <c r="G129" t="str">
        <f>IFERROR(VLOOKUP(A129,'MitySOM-5CSX Development Kit'!$A$2:$F$86,3,FALSE),"")</f>
        <v/>
      </c>
      <c r="H129" t="str">
        <f>IFERROR(VLOOKUP(A129,'MitySOM-5CSX Development Kit'!$A$2:$F$86,4,FALSE),"")</f>
        <v/>
      </c>
      <c r="I129" t="str">
        <f>IFERROR(VLOOKUP(E129,mityarm_5csx_hsmc_setup!$A$1:$B$85,2,FALSE),"")</f>
        <v/>
      </c>
    </row>
    <row r="130" spans="1:9" x14ac:dyDescent="0.2">
      <c r="A130" s="3">
        <f>'MitySOM-5CSx System on Module'!A130</f>
        <v>129</v>
      </c>
      <c r="B130" s="3" t="str">
        <f>'MitySOM-5CSx System on Module'!C130</f>
        <v>Key3</v>
      </c>
      <c r="C130" s="6" t="str">
        <f>IF('MitySOM-5CSx System on Module'!D130&lt;&gt;"",'MitySOM-5CSx System on Module'!D130,"")</f>
        <v/>
      </c>
      <c r="D130" s="7" t="str">
        <f>IFERROR(VLOOKUP(A130,'MitySOM-5CSX Development Kit'!$A$2:$F$86,6,FALSE),"")</f>
        <v/>
      </c>
      <c r="E130" s="6" t="str">
        <f>IF('MitySOM-5CSx System on Module'!E130&lt;&gt;"",'MitySOM-5CSx System on Module'!E130,"")</f>
        <v/>
      </c>
      <c r="F130" t="str">
        <f>IFERROR(VLOOKUP(A130,'MitySOM-5CSX Development Kit'!$A$2:$F$86,2,FALSE),"")</f>
        <v/>
      </c>
      <c r="G130" t="str">
        <f>IFERROR(VLOOKUP(A130,'MitySOM-5CSX Development Kit'!$A$2:$F$86,3,FALSE),"")</f>
        <v/>
      </c>
      <c r="H130" t="str">
        <f>IFERROR(VLOOKUP(A130,'MitySOM-5CSX Development Kit'!$A$2:$F$86,4,FALSE),"")</f>
        <v/>
      </c>
      <c r="I130" t="str">
        <f>IFERROR(VLOOKUP(E130,mityarm_5csx_hsmc_setup!$A$1:$B$85,2,FALSE),"")</f>
        <v/>
      </c>
    </row>
    <row r="131" spans="1:9" x14ac:dyDescent="0.2">
      <c r="A131" s="3">
        <f>'MitySOM-5CSx System on Module'!A131</f>
        <v>130</v>
      </c>
      <c r="B131" s="3" t="str">
        <f>'MitySOM-5CSx System on Module'!C131</f>
        <v>Key3</v>
      </c>
      <c r="C131" s="6" t="str">
        <f>IF('MitySOM-5CSx System on Module'!D131&lt;&gt;"",'MitySOM-5CSx System on Module'!D131,"")</f>
        <v/>
      </c>
      <c r="D131" s="7" t="str">
        <f>IFERROR(VLOOKUP(A131,'MitySOM-5CSX Development Kit'!$A$2:$F$86,6,FALSE),"")</f>
        <v/>
      </c>
      <c r="E131" s="6" t="str">
        <f>IF('MitySOM-5CSx System on Module'!E131&lt;&gt;"",'MitySOM-5CSx System on Module'!E131,"")</f>
        <v/>
      </c>
      <c r="F131" t="str">
        <f>IFERROR(VLOOKUP(A131,'MitySOM-5CSX Development Kit'!$A$2:$F$86,2,FALSE),"")</f>
        <v/>
      </c>
      <c r="G131" t="str">
        <f>IFERROR(VLOOKUP(A131,'MitySOM-5CSX Development Kit'!$A$2:$F$86,3,FALSE),"")</f>
        <v/>
      </c>
      <c r="H131" t="str">
        <f>IFERROR(VLOOKUP(A131,'MitySOM-5CSX Development Kit'!$A$2:$F$86,4,FALSE),"")</f>
        <v/>
      </c>
      <c r="I131" t="str">
        <f>IFERROR(VLOOKUP(E131,mityarm_5csx_hsmc_setup!$A$1:$B$85,2,FALSE),"")</f>
        <v/>
      </c>
    </row>
    <row r="132" spans="1:9" x14ac:dyDescent="0.2">
      <c r="A132" s="3">
        <f>'MitySOM-5CSx System on Module'!A132</f>
        <v>131</v>
      </c>
      <c r="B132" s="3" t="str">
        <f>'MitySOM-5CSx System on Module'!C132</f>
        <v>Key3</v>
      </c>
      <c r="C132" s="6" t="str">
        <f>IF('MitySOM-5CSx System on Module'!D132&lt;&gt;"",'MitySOM-5CSx System on Module'!D132,"")</f>
        <v/>
      </c>
      <c r="D132" s="7" t="str">
        <f>IFERROR(VLOOKUP(A132,'MitySOM-5CSX Development Kit'!$A$2:$F$86,6,FALSE),"")</f>
        <v/>
      </c>
      <c r="E132" s="6" t="str">
        <f>IF('MitySOM-5CSx System on Module'!E132&lt;&gt;"",'MitySOM-5CSx System on Module'!E132,"")</f>
        <v/>
      </c>
      <c r="F132" t="str">
        <f>IFERROR(VLOOKUP(A132,'MitySOM-5CSX Development Kit'!$A$2:$F$86,2,FALSE),"")</f>
        <v/>
      </c>
      <c r="G132" t="str">
        <f>IFERROR(VLOOKUP(A132,'MitySOM-5CSX Development Kit'!$A$2:$F$86,3,FALSE),"")</f>
        <v/>
      </c>
      <c r="H132" t="str">
        <f>IFERROR(VLOOKUP(A132,'MitySOM-5CSX Development Kit'!$A$2:$F$86,4,FALSE),"")</f>
        <v/>
      </c>
      <c r="I132" t="str">
        <f>IFERROR(VLOOKUP(E132,mityarm_5csx_hsmc_setup!$A$1:$B$85,2,FALSE),"")</f>
        <v/>
      </c>
    </row>
    <row r="133" spans="1:9" x14ac:dyDescent="0.2">
      <c r="A133" s="3">
        <f>'MitySOM-5CSx System on Module'!A133</f>
        <v>132</v>
      </c>
      <c r="B133" s="3" t="str">
        <f>'MitySOM-5CSx System on Module'!C133</f>
        <v>Key3</v>
      </c>
      <c r="C133" s="6" t="str">
        <f>IF('MitySOM-5CSx System on Module'!D133&lt;&gt;"",'MitySOM-5CSx System on Module'!D133,"")</f>
        <v/>
      </c>
      <c r="D133" s="7" t="str">
        <f>IFERROR(VLOOKUP(A133,'MitySOM-5CSX Development Kit'!$A$2:$F$86,6,FALSE),"")</f>
        <v/>
      </c>
      <c r="E133" s="6" t="str">
        <f>IF('MitySOM-5CSx System on Module'!E133&lt;&gt;"",'MitySOM-5CSx System on Module'!E133,"")</f>
        <v/>
      </c>
      <c r="F133" t="str">
        <f>IFERROR(VLOOKUP(A133,'MitySOM-5CSX Development Kit'!$A$2:$F$86,2,FALSE),"")</f>
        <v/>
      </c>
      <c r="G133" t="str">
        <f>IFERROR(VLOOKUP(A133,'MitySOM-5CSX Development Kit'!$A$2:$F$86,3,FALSE),"")</f>
        <v/>
      </c>
      <c r="H133" t="str">
        <f>IFERROR(VLOOKUP(A133,'MitySOM-5CSX Development Kit'!$A$2:$F$86,4,FALSE),"")</f>
        <v/>
      </c>
      <c r="I133" t="str">
        <f>IFERROR(VLOOKUP(E133,mityarm_5csx_hsmc_setup!$A$1:$B$85,2,FALSE),"")</f>
        <v/>
      </c>
    </row>
    <row r="134" spans="1:9" x14ac:dyDescent="0.2">
      <c r="A134" s="3">
        <f>'MitySOM-5CSx System on Module'!A134</f>
        <v>133</v>
      </c>
      <c r="B134" s="3" t="str">
        <f>'MitySOM-5CSx System on Module'!C134</f>
        <v>B4A_RX_B43p/DQS4B/B_DQS_0</v>
      </c>
      <c r="C134" s="6" t="str">
        <f>IF('MitySOM-5CSx System on Module'!D134&lt;&gt;"",'MitySOM-5CSx System on Module'!D134,"")</f>
        <v>4A</v>
      </c>
      <c r="D134" s="7" t="str">
        <f>IFERROR(VLOOKUP(A134,'MitySOM-5CSX Development Kit'!$A$2:$F$86,6,FALSE),"")</f>
        <v>Bank_4A</v>
      </c>
      <c r="E134" s="6" t="str">
        <f>IF('MitySOM-5CSx System on Module'!E134&lt;&gt;"",'MitySOM-5CSx System on Module'!E134,"")</f>
        <v>U14</v>
      </c>
      <c r="F134">
        <f>IFERROR(VLOOKUP(A134,'MitySOM-5CSX Development Kit'!$A$2:$F$86,2,FALSE),"")</f>
        <v>90</v>
      </c>
      <c r="G134" t="str">
        <f>IFERROR(VLOOKUP(A134,'MitySOM-5CSX Development Kit'!$A$2:$F$86,3,FALSE),"")</f>
        <v>HSMC1_RX7_P</v>
      </c>
      <c r="H134" t="str">
        <f>IFERROR(VLOOKUP(A134,'MitySOM-5CSX Development Kit'!$A$2:$F$86,4,FALSE),"")</f>
        <v>I/O</v>
      </c>
      <c r="I134" t="str">
        <f>IFERROR(VLOOKUP(E134,mityarm_5csx_hsmc_setup!$A$1:$B$85,2,FALSE),"")</f>
        <v>HSMC1_RX7</v>
      </c>
    </row>
    <row r="135" spans="1:9" x14ac:dyDescent="0.2">
      <c r="A135" s="3">
        <f>'MitySOM-5CSx System on Module'!A135</f>
        <v>134</v>
      </c>
      <c r="B135" s="3" t="e">
        <f>'MitySOM-5CSx System on Module'!C135</f>
        <v>#NAME?</v>
      </c>
      <c r="C135" s="6" t="str">
        <f>IF('MitySOM-5CSx System on Module'!D135&lt;&gt;"",'MitySOM-5CSx System on Module'!D135,"")</f>
        <v/>
      </c>
      <c r="D135" s="7" t="str">
        <f>IFERROR(VLOOKUP(A135,'MitySOM-5CSX Development Kit'!$A$2:$F$86,6,FALSE),"")</f>
        <v/>
      </c>
      <c r="E135" s="6" t="str">
        <f>IF('MitySOM-5CSx System on Module'!E135&lt;&gt;"",'MitySOM-5CSx System on Module'!E135,"")</f>
        <v/>
      </c>
      <c r="F135" t="str">
        <f>IFERROR(VLOOKUP(A135,'MitySOM-5CSX Development Kit'!$A$2:$F$86,2,FALSE),"")</f>
        <v/>
      </c>
      <c r="G135" t="str">
        <f>IFERROR(VLOOKUP(A135,'MitySOM-5CSX Development Kit'!$A$2:$F$86,3,FALSE),"")</f>
        <v/>
      </c>
      <c r="H135" t="str">
        <f>IFERROR(VLOOKUP(A135,'MitySOM-5CSX Development Kit'!$A$2:$F$86,4,FALSE),"")</f>
        <v/>
      </c>
      <c r="I135" t="str">
        <f>IFERROR(VLOOKUP(E135,mityarm_5csx_hsmc_setup!$A$1:$B$85,2,FALSE),"")</f>
        <v/>
      </c>
    </row>
    <row r="136" spans="1:9" x14ac:dyDescent="0.2">
      <c r="A136" s="3">
        <f>'MitySOM-5CSx System on Module'!A136</f>
        <v>135</v>
      </c>
      <c r="B136" s="3" t="str">
        <f>'MitySOM-5CSx System on Module'!C136</f>
        <v>B4A_RX_B43n/DQSn4B/B_DQS#_0</v>
      </c>
      <c r="C136" s="6" t="str">
        <f>IF('MitySOM-5CSx System on Module'!D136&lt;&gt;"",'MitySOM-5CSx System on Module'!D136,"")</f>
        <v>4A</v>
      </c>
      <c r="D136" s="7" t="str">
        <f>IFERROR(VLOOKUP(A136,'MitySOM-5CSX Development Kit'!$A$2:$F$86,6,FALSE),"")</f>
        <v>Bank_4A</v>
      </c>
      <c r="E136" s="6" t="str">
        <f>IF('MitySOM-5CSx System on Module'!E136&lt;&gt;"",'MitySOM-5CSx System on Module'!E136,"")</f>
        <v>U13</v>
      </c>
      <c r="F136">
        <f>IFERROR(VLOOKUP(A136,'MitySOM-5CSX Development Kit'!$A$2:$F$86,2,FALSE),"")</f>
        <v>92</v>
      </c>
      <c r="G136" t="str">
        <f>IFERROR(VLOOKUP(A136,'MitySOM-5CSX Development Kit'!$A$2:$F$86,3,FALSE),"")</f>
        <v>HSMC1_RX7_N</v>
      </c>
      <c r="H136" t="str">
        <f>IFERROR(VLOOKUP(A136,'MitySOM-5CSX Development Kit'!$A$2:$F$86,4,FALSE),"")</f>
        <v>I/O</v>
      </c>
      <c r="I136" t="str">
        <f>IFERROR(VLOOKUP(E136,mityarm_5csx_hsmc_setup!$A$1:$B$85,2,FALSE),"")</f>
        <v>HSMC1_RX7_N</v>
      </c>
    </row>
    <row r="137" spans="1:9" x14ac:dyDescent="0.2">
      <c r="A137" s="3">
        <f>'MitySOM-5CSx System on Module'!A137</f>
        <v>136</v>
      </c>
      <c r="B137" s="3" t="str">
        <f>'MitySOM-5CSx System on Module'!C137</f>
        <v>GND</v>
      </c>
      <c r="C137" s="6" t="str">
        <f>IF('MitySOM-5CSx System on Module'!D137&lt;&gt;"",'MitySOM-5CSx System on Module'!D137,"")</f>
        <v/>
      </c>
      <c r="D137" s="7" t="str">
        <f>IFERROR(VLOOKUP(A137,'MitySOM-5CSX Development Kit'!$A$2:$F$86,6,FALSE),"")</f>
        <v/>
      </c>
      <c r="E137" s="6" t="str">
        <f>IF('MitySOM-5CSx System on Module'!E137&lt;&gt;"",'MitySOM-5CSx System on Module'!E137,"")</f>
        <v/>
      </c>
      <c r="F137" t="str">
        <f>IFERROR(VLOOKUP(A137,'MitySOM-5CSX Development Kit'!$A$2:$F$86,2,FALSE),"")</f>
        <v/>
      </c>
      <c r="G137" t="str">
        <f>IFERROR(VLOOKUP(A137,'MitySOM-5CSX Development Kit'!$A$2:$F$86,3,FALSE),"")</f>
        <v/>
      </c>
      <c r="H137" t="str">
        <f>IFERROR(VLOOKUP(A137,'MitySOM-5CSX Development Kit'!$A$2:$F$86,4,FALSE),"")</f>
        <v/>
      </c>
      <c r="I137" t="str">
        <f>IFERROR(VLOOKUP(E137,mityarm_5csx_hsmc_setup!$A$1:$B$85,2,FALSE),"")</f>
        <v/>
      </c>
    </row>
    <row r="138" spans="1:9" x14ac:dyDescent="0.2">
      <c r="A138" s="3">
        <f>'MitySOM-5CSx System on Module'!A138</f>
        <v>137</v>
      </c>
      <c r="B138" s="3" t="str">
        <f>'MitySOM-5CSx System on Module'!C138</f>
        <v>B4A_RX_B42p/DQ4B/B_DQ_1</v>
      </c>
      <c r="C138" s="6" t="str">
        <f>IF('MitySOM-5CSx System on Module'!D138&lt;&gt;"",'MitySOM-5CSx System on Module'!D138,"")</f>
        <v>4A</v>
      </c>
      <c r="D138" s="7" t="str">
        <f>IFERROR(VLOOKUP(A138,'MitySOM-5CSX Development Kit'!$A$2:$F$86,6,FALSE),"")</f>
        <v>Bank_4A</v>
      </c>
      <c r="E138" s="6" t="str">
        <f>IF('MitySOM-5CSx System on Module'!E138&lt;&gt;"",'MitySOM-5CSx System on Module'!E138,"")</f>
        <v>AG13</v>
      </c>
      <c r="F138">
        <f>IFERROR(VLOOKUP(A138,'MitySOM-5CSX Development Kit'!$A$2:$F$86,2,FALSE),"")</f>
        <v>102</v>
      </c>
      <c r="G138" t="str">
        <f>IFERROR(VLOOKUP(A138,'MitySOM-5CSX Development Kit'!$A$2:$F$86,3,FALSE),"")</f>
        <v>HSMC1_RX8_P</v>
      </c>
      <c r="H138" t="str">
        <f>IFERROR(VLOOKUP(A138,'MitySOM-5CSX Development Kit'!$A$2:$F$86,4,FALSE),"")</f>
        <v>I/O</v>
      </c>
      <c r="I138" t="str">
        <f>IFERROR(VLOOKUP(E138,mityarm_5csx_hsmc_setup!$A$1:$B$85,2,FALSE),"")</f>
        <v>HSMC1_RX8</v>
      </c>
    </row>
    <row r="139" spans="1:9" x14ac:dyDescent="0.2">
      <c r="A139" s="3">
        <f>'MitySOM-5CSx System on Module'!A139</f>
        <v>138</v>
      </c>
      <c r="B139" s="3" t="str">
        <f>'MitySOM-5CSx System on Module'!C139</f>
        <v>B3B_TX_B29p/DQ2B/B_A_10</v>
      </c>
      <c r="C139" s="6" t="str">
        <f>IF('MitySOM-5CSx System on Module'!D139&lt;&gt;"",'MitySOM-5CSx System on Module'!D139,"")</f>
        <v>3B</v>
      </c>
      <c r="D139" s="7" t="str">
        <f>IFERROR(VLOOKUP(A139,'MitySOM-5CSX Development Kit'!$A$2:$F$86,6,FALSE),"")</f>
        <v>Bank_3B</v>
      </c>
      <c r="E139" s="6" t="str">
        <f>IF('MitySOM-5CSx System on Module'!E139&lt;&gt;"",'MitySOM-5CSx System on Module'!E139,"")</f>
        <v>AE8</v>
      </c>
      <c r="F139">
        <f>IFERROR(VLOOKUP(A139,'MitySOM-5CSX Development Kit'!$A$2:$F$86,2,FALSE),"")</f>
        <v>113</v>
      </c>
      <c r="G139" t="str">
        <f>IFERROR(VLOOKUP(A139,'MitySOM-5CSX Development Kit'!$A$2:$F$86,3,FALSE),"")</f>
        <v>HSMC1_TX10_P</v>
      </c>
      <c r="H139" t="str">
        <f>IFERROR(VLOOKUP(A139,'MitySOM-5CSX Development Kit'!$A$2:$F$86,4,FALSE),"")</f>
        <v>I/O</v>
      </c>
      <c r="I139" t="str">
        <f>IFERROR(VLOOKUP(E139,mityarm_5csx_hsmc_setup!$A$1:$B$85,2,FALSE),"")</f>
        <v>HSMC1_TX10</v>
      </c>
    </row>
    <row r="140" spans="1:9" x14ac:dyDescent="0.2">
      <c r="A140" s="3">
        <f>'MitySOM-5CSx System on Module'!A140</f>
        <v>139</v>
      </c>
      <c r="B140" s="3" t="str">
        <f>'MitySOM-5CSx System on Module'!C140</f>
        <v>B4A_RX_B42n/DQ4B/B_DQ_0</v>
      </c>
      <c r="C140" s="6" t="str">
        <f>IF('MitySOM-5CSx System on Module'!D140&lt;&gt;"",'MitySOM-5CSx System on Module'!D140,"")</f>
        <v>4A</v>
      </c>
      <c r="D140" s="7" t="str">
        <f>IFERROR(VLOOKUP(A140,'MitySOM-5CSX Development Kit'!$A$2:$F$86,6,FALSE),"")</f>
        <v>Bank_4A</v>
      </c>
      <c r="E140" s="6" t="str">
        <f>IF('MitySOM-5CSx System on Module'!E140&lt;&gt;"",'MitySOM-5CSx System on Module'!E140,"")</f>
        <v>AF13</v>
      </c>
      <c r="F140">
        <f>IFERROR(VLOOKUP(A140,'MitySOM-5CSX Development Kit'!$A$2:$F$86,2,FALSE),"")</f>
        <v>104</v>
      </c>
      <c r="G140" t="str">
        <f>IFERROR(VLOOKUP(A140,'MitySOM-5CSX Development Kit'!$A$2:$F$86,3,FALSE),"")</f>
        <v>HSMC1_RX8_N</v>
      </c>
      <c r="H140" t="str">
        <f>IFERROR(VLOOKUP(A140,'MitySOM-5CSX Development Kit'!$A$2:$F$86,4,FALSE),"")</f>
        <v>I/O</v>
      </c>
      <c r="I140" t="str">
        <f>IFERROR(VLOOKUP(E140,mityarm_5csx_hsmc_setup!$A$1:$B$85,2,FALSE),"")</f>
        <v>HSMC1_RX8_N</v>
      </c>
    </row>
    <row r="141" spans="1:9" x14ac:dyDescent="0.2">
      <c r="A141" s="3">
        <f>'MitySOM-5CSx System on Module'!A141</f>
        <v>140</v>
      </c>
      <c r="B141" s="3" t="str">
        <f>'MitySOM-5CSx System on Module'!C141</f>
        <v>B3B_TX_B29n/DQ2B/B_A_11</v>
      </c>
      <c r="C141" s="6" t="str">
        <f>IF('MitySOM-5CSx System on Module'!D141&lt;&gt;"",'MitySOM-5CSx System on Module'!D141,"")</f>
        <v>3B</v>
      </c>
      <c r="D141" s="7" t="str">
        <f>IFERROR(VLOOKUP(A141,'MitySOM-5CSX Development Kit'!$A$2:$F$86,6,FALSE),"")</f>
        <v>Bank_3B</v>
      </c>
      <c r="E141" s="6" t="str">
        <f>IF('MitySOM-5CSx System on Module'!E141&lt;&gt;"",'MitySOM-5CSx System on Module'!E141,"")</f>
        <v>AF9</v>
      </c>
      <c r="F141">
        <f>IFERROR(VLOOKUP(A141,'MitySOM-5CSX Development Kit'!$A$2:$F$86,2,FALSE),"")</f>
        <v>115</v>
      </c>
      <c r="G141" t="str">
        <f>IFERROR(VLOOKUP(A141,'MitySOM-5CSX Development Kit'!$A$2:$F$86,3,FALSE),"")</f>
        <v>HSMC1_TX10_N</v>
      </c>
      <c r="H141" t="str">
        <f>IFERROR(VLOOKUP(A141,'MitySOM-5CSX Development Kit'!$A$2:$F$86,4,FALSE),"")</f>
        <v>I/O</v>
      </c>
      <c r="I141" t="str">
        <f>IFERROR(VLOOKUP(E141,mityarm_5csx_hsmc_setup!$A$1:$B$85,2,FALSE),"")</f>
        <v>HSMC1_TX10_N</v>
      </c>
    </row>
    <row r="142" spans="1:9" x14ac:dyDescent="0.2">
      <c r="A142" s="3">
        <f>'MitySOM-5CSx System on Module'!A142</f>
        <v>141</v>
      </c>
      <c r="B142" s="3" t="str">
        <f>'MitySOM-5CSx System on Module'!C142</f>
        <v>B3B_RX_B38p/DQ3B/B_A_4</v>
      </c>
      <c r="C142" s="6" t="str">
        <f>IF('MitySOM-5CSx System on Module'!D142&lt;&gt;"",'MitySOM-5CSx System on Module'!D142,"")</f>
        <v>3B</v>
      </c>
      <c r="D142" s="7" t="str">
        <f>IFERROR(VLOOKUP(A142,'MitySOM-5CSX Development Kit'!$A$2:$F$86,6,FALSE),"")</f>
        <v>Bank_3B</v>
      </c>
      <c r="E142" s="6" t="str">
        <f>IF('MitySOM-5CSx System on Module'!E142&lt;&gt;"",'MitySOM-5CSx System on Module'!E142,"")</f>
        <v>AE12</v>
      </c>
      <c r="F142">
        <f>IFERROR(VLOOKUP(A142,'MitySOM-5CSX Development Kit'!$A$2:$F$86,2,FALSE),"")</f>
        <v>108</v>
      </c>
      <c r="G142" t="str">
        <f>IFERROR(VLOOKUP(A142,'MitySOM-5CSX Development Kit'!$A$2:$F$86,3,FALSE),"")</f>
        <v>HSMC1_RX9_P</v>
      </c>
      <c r="H142" t="str">
        <f>IFERROR(VLOOKUP(A142,'MitySOM-5CSX Development Kit'!$A$2:$F$86,4,FALSE),"")</f>
        <v>I/O</v>
      </c>
      <c r="I142" t="str">
        <f>IFERROR(VLOOKUP(E142,mityarm_5csx_hsmc_setup!$A$1:$B$85,2,FALSE),"")</f>
        <v>HSMC1_RX9</v>
      </c>
    </row>
    <row r="143" spans="1:9" x14ac:dyDescent="0.2">
      <c r="A143" s="3">
        <f>'MitySOM-5CSx System on Module'!A143</f>
        <v>142</v>
      </c>
      <c r="B143" s="3" t="str">
        <f>'MitySOM-5CSx System on Module'!C143</f>
        <v>B3B_TX_B28p/B_A_12</v>
      </c>
      <c r="C143" s="6" t="str">
        <f>IF('MitySOM-5CSx System on Module'!D143&lt;&gt;"",'MitySOM-5CSx System on Module'!D143,"")</f>
        <v>3B</v>
      </c>
      <c r="D143" s="7" t="str">
        <f>IFERROR(VLOOKUP(A143,'MitySOM-5CSX Development Kit'!$A$2:$F$86,6,FALSE),"")</f>
        <v>Bank_3B</v>
      </c>
      <c r="E143" s="6" t="str">
        <f>IF('MitySOM-5CSx System on Module'!E143&lt;&gt;"",'MitySOM-5CSx System on Module'!E143,"")</f>
        <v>AE7</v>
      </c>
      <c r="F143">
        <f>IFERROR(VLOOKUP(A143,'MitySOM-5CSX Development Kit'!$A$2:$F$86,2,FALSE),"")</f>
        <v>119</v>
      </c>
      <c r="G143" t="str">
        <f>IFERROR(VLOOKUP(A143,'MitySOM-5CSX Development Kit'!$A$2:$F$86,3,FALSE),"")</f>
        <v>HSMC1_TX11_P</v>
      </c>
      <c r="H143" t="str">
        <f>IFERROR(VLOOKUP(A143,'MitySOM-5CSX Development Kit'!$A$2:$F$86,4,FALSE),"")</f>
        <v>I/O</v>
      </c>
      <c r="I143" t="str">
        <f>IFERROR(VLOOKUP(E143,mityarm_5csx_hsmc_setup!$A$1:$B$85,2,FALSE),"")</f>
        <v>HSMC1_TX11</v>
      </c>
    </row>
    <row r="144" spans="1:9" x14ac:dyDescent="0.2">
      <c r="A144" s="3">
        <f>'MitySOM-5CSx System on Module'!A144</f>
        <v>143</v>
      </c>
      <c r="B144" s="3" t="str">
        <f>'MitySOM-5CSx System on Module'!C144</f>
        <v>B3B_RX_B38n/DQ3B/B_A_5</v>
      </c>
      <c r="C144" s="6" t="str">
        <f>IF('MitySOM-5CSx System on Module'!D144&lt;&gt;"",'MitySOM-5CSx System on Module'!D144,"")</f>
        <v>3B</v>
      </c>
      <c r="D144" s="7" t="str">
        <f>IFERROR(VLOOKUP(A144,'MitySOM-5CSX Development Kit'!$A$2:$F$86,6,FALSE),"")</f>
        <v>Bank_3B</v>
      </c>
      <c r="E144" s="6" t="str">
        <f>IF('MitySOM-5CSx System on Module'!E144&lt;&gt;"",'MitySOM-5CSx System on Module'!E144,"")</f>
        <v>AD12</v>
      </c>
      <c r="F144">
        <f>IFERROR(VLOOKUP(A144,'MitySOM-5CSX Development Kit'!$A$2:$F$86,2,FALSE),"")</f>
        <v>110</v>
      </c>
      <c r="G144" t="str">
        <f>IFERROR(VLOOKUP(A144,'MitySOM-5CSX Development Kit'!$A$2:$F$86,3,FALSE),"")</f>
        <v>HSMC1_RX9_N</v>
      </c>
      <c r="H144" t="str">
        <f>IFERROR(VLOOKUP(A144,'MitySOM-5CSX Development Kit'!$A$2:$F$86,4,FALSE),"")</f>
        <v>I/O</v>
      </c>
      <c r="I144" t="str">
        <f>IFERROR(VLOOKUP(E144,mityarm_5csx_hsmc_setup!$A$1:$B$85,2,FALSE),"")</f>
        <v>HSMC1_RX9_N</v>
      </c>
    </row>
    <row r="145" spans="1:9" x14ac:dyDescent="0.2">
      <c r="A145" s="3">
        <f>'MitySOM-5CSx System on Module'!A145</f>
        <v>144</v>
      </c>
      <c r="B145" s="3" t="str">
        <f>'MitySOM-5CSx System on Module'!C145</f>
        <v>B3B_TX_B28n/DQ2B/B_A_13</v>
      </c>
      <c r="C145" s="6" t="str">
        <f>IF('MitySOM-5CSx System on Module'!D145&lt;&gt;"",'MitySOM-5CSx System on Module'!D145,"")</f>
        <v>3B</v>
      </c>
      <c r="D145" s="7" t="str">
        <f>IFERROR(VLOOKUP(A145,'MitySOM-5CSX Development Kit'!$A$2:$F$86,6,FALSE),"")</f>
        <v>Bank_3B</v>
      </c>
      <c r="E145" s="6" t="str">
        <f>IF('MitySOM-5CSx System on Module'!E145&lt;&gt;"",'MitySOM-5CSx System on Module'!E145,"")</f>
        <v>AF8</v>
      </c>
      <c r="F145">
        <f>IFERROR(VLOOKUP(A145,'MitySOM-5CSX Development Kit'!$A$2:$F$86,2,FALSE),"")</f>
        <v>121</v>
      </c>
      <c r="G145" t="str">
        <f>IFERROR(VLOOKUP(A145,'MitySOM-5CSX Development Kit'!$A$2:$F$86,3,FALSE),"")</f>
        <v>HSMC1_TX11_N</v>
      </c>
      <c r="H145" t="str">
        <f>IFERROR(VLOOKUP(A145,'MitySOM-5CSX Development Kit'!$A$2:$F$86,4,FALSE),"")</f>
        <v>I/O</v>
      </c>
      <c r="I145" t="str">
        <f>IFERROR(VLOOKUP(E145,mityarm_5csx_hsmc_setup!$A$1:$B$85,2,FALSE),"")</f>
        <v>HSMC1_TX11_N</v>
      </c>
    </row>
    <row r="146" spans="1:9" x14ac:dyDescent="0.2">
      <c r="A146" s="3">
        <f>'MitySOM-5CSx System on Module'!A146</f>
        <v>145</v>
      </c>
      <c r="B146" s="3" t="str">
        <f>'MitySOM-5CSx System on Module'!C146</f>
        <v>B3B_RX_B30p/DQ2B/B_A_8</v>
      </c>
      <c r="C146" s="6" t="str">
        <f>IF('MitySOM-5CSx System on Module'!D146&lt;&gt;"",'MitySOM-5CSx System on Module'!D146,"")</f>
        <v>3B</v>
      </c>
      <c r="D146" s="7" t="str">
        <f>IFERROR(VLOOKUP(A146,'MitySOM-5CSX Development Kit'!$A$2:$F$86,6,FALSE),"")</f>
        <v>Bank_3B</v>
      </c>
      <c r="E146" s="6" t="str">
        <f>IF('MitySOM-5CSx System on Module'!E146&lt;&gt;"",'MitySOM-5CSx System on Module'!E146,"")</f>
        <v>AD11</v>
      </c>
      <c r="F146">
        <f>IFERROR(VLOOKUP(A146,'MitySOM-5CSX Development Kit'!$A$2:$F$86,2,FALSE),"")</f>
        <v>114</v>
      </c>
      <c r="G146" t="str">
        <f>IFERROR(VLOOKUP(A146,'MitySOM-5CSX Development Kit'!$A$2:$F$86,3,FALSE),"")</f>
        <v>HSMC1_RX10_P</v>
      </c>
      <c r="H146" t="str">
        <f>IFERROR(VLOOKUP(A146,'MitySOM-5CSX Development Kit'!$A$2:$F$86,4,FALSE),"")</f>
        <v>I/O</v>
      </c>
      <c r="I146" t="str">
        <f>IFERROR(VLOOKUP(E146,mityarm_5csx_hsmc_setup!$A$1:$B$85,2,FALSE),"")</f>
        <v>HSMC1_RX10</v>
      </c>
    </row>
    <row r="147" spans="1:9" x14ac:dyDescent="0.2">
      <c r="A147" s="3">
        <f>'MitySOM-5CSx System on Module'!A147</f>
        <v>146</v>
      </c>
      <c r="B147" s="3" t="str">
        <f>'MitySOM-5CSx System on Module'!C147</f>
        <v>B3B_TX_B32p/DQ2B/B_CAS#</v>
      </c>
      <c r="C147" s="6" t="str">
        <f>IF('MitySOM-5CSx System on Module'!D147&lt;&gt;"",'MitySOM-5CSx System on Module'!D147,"")</f>
        <v>3B</v>
      </c>
      <c r="D147" s="7" t="str">
        <f>IFERROR(VLOOKUP(A147,'MitySOM-5CSX Development Kit'!$A$2:$F$86,6,FALSE),"")</f>
        <v>Bank_3B</v>
      </c>
      <c r="E147" s="6" t="str">
        <f>IF('MitySOM-5CSx System on Module'!E147&lt;&gt;"",'MitySOM-5CSx System on Module'!E147,"")</f>
        <v>AF5</v>
      </c>
      <c r="F147">
        <f>IFERROR(VLOOKUP(A147,'MitySOM-5CSX Development Kit'!$A$2:$F$86,2,FALSE),"")</f>
        <v>125</v>
      </c>
      <c r="G147" t="str">
        <f>IFERROR(VLOOKUP(A147,'MitySOM-5CSX Development Kit'!$A$2:$F$86,3,FALSE),"")</f>
        <v>HSMC1_TX12_P</v>
      </c>
      <c r="H147" t="str">
        <f>IFERROR(VLOOKUP(A147,'MitySOM-5CSX Development Kit'!$A$2:$F$86,4,FALSE),"")</f>
        <v>I/O</v>
      </c>
      <c r="I147" t="str">
        <f>IFERROR(VLOOKUP(E147,mityarm_5csx_hsmc_setup!$A$1:$B$85,2,FALSE),"")</f>
        <v>HSMC1_TX12</v>
      </c>
    </row>
    <row r="148" spans="1:9" x14ac:dyDescent="0.2">
      <c r="A148" s="3">
        <f>'MitySOM-5CSx System on Module'!A148</f>
        <v>147</v>
      </c>
      <c r="B148" s="3" t="str">
        <f>'MitySOM-5CSx System on Module'!C148</f>
        <v>B3B_RX_B30n/DQ2B/B_A_9</v>
      </c>
      <c r="C148" s="6" t="str">
        <f>IF('MitySOM-5CSx System on Module'!D148&lt;&gt;"",'MitySOM-5CSx System on Module'!D148,"")</f>
        <v>3B</v>
      </c>
      <c r="D148" s="7" t="str">
        <f>IFERROR(VLOOKUP(A148,'MitySOM-5CSX Development Kit'!$A$2:$F$86,6,FALSE),"")</f>
        <v>Bank_3B</v>
      </c>
      <c r="E148" s="6" t="str">
        <f>IF('MitySOM-5CSx System on Module'!E148&lt;&gt;"",'MitySOM-5CSx System on Module'!E148,"")</f>
        <v>AE11</v>
      </c>
      <c r="F148">
        <f>IFERROR(VLOOKUP(A148,'MitySOM-5CSX Development Kit'!$A$2:$F$86,2,FALSE),"")</f>
        <v>116</v>
      </c>
      <c r="G148" t="str">
        <f>IFERROR(VLOOKUP(A148,'MitySOM-5CSX Development Kit'!$A$2:$F$86,3,FALSE),"")</f>
        <v>HSMC1_RX10_N</v>
      </c>
      <c r="H148" t="str">
        <f>IFERROR(VLOOKUP(A148,'MitySOM-5CSX Development Kit'!$A$2:$F$86,4,FALSE),"")</f>
        <v>I/O</v>
      </c>
      <c r="I148" t="str">
        <f>IFERROR(VLOOKUP(E148,mityarm_5csx_hsmc_setup!$A$1:$B$85,2,FALSE),"")</f>
        <v>HSMC1_RX10_N</v>
      </c>
    </row>
    <row r="149" spans="1:9" x14ac:dyDescent="0.2">
      <c r="A149" s="3">
        <f>'MitySOM-5CSx System on Module'!A149</f>
        <v>148</v>
      </c>
      <c r="B149" s="3" t="str">
        <f>'MitySOM-5CSx System on Module'!C149</f>
        <v>B3B_TX_B32n/DQ2B/B_RAS#</v>
      </c>
      <c r="C149" s="6" t="str">
        <f>IF('MitySOM-5CSx System on Module'!D149&lt;&gt;"",'MitySOM-5CSx System on Module'!D149,"")</f>
        <v>3B</v>
      </c>
      <c r="D149" s="7" t="str">
        <f>IFERROR(VLOOKUP(A149,'MitySOM-5CSX Development Kit'!$A$2:$F$86,6,FALSE),"")</f>
        <v>Bank_3B</v>
      </c>
      <c r="E149" s="6" t="str">
        <f>IF('MitySOM-5CSx System on Module'!E149&lt;&gt;"",'MitySOM-5CSx System on Module'!E149,"")</f>
        <v>AF6</v>
      </c>
      <c r="F149">
        <f>IFERROR(VLOOKUP(A149,'MitySOM-5CSX Development Kit'!$A$2:$F$86,2,FALSE),"")</f>
        <v>127</v>
      </c>
      <c r="G149" t="str">
        <f>IFERROR(VLOOKUP(A149,'MitySOM-5CSX Development Kit'!$A$2:$F$86,3,FALSE),"")</f>
        <v>HSMC1_TX12_N</v>
      </c>
      <c r="H149" t="str">
        <f>IFERROR(VLOOKUP(A149,'MitySOM-5CSX Development Kit'!$A$2:$F$86,4,FALSE),"")</f>
        <v>I/O</v>
      </c>
      <c r="I149" t="str">
        <f>IFERROR(VLOOKUP(E149,mityarm_5csx_hsmc_setup!$A$1:$B$85,2,FALSE),"")</f>
        <v>HSMC1_TX12_N</v>
      </c>
    </row>
    <row r="150" spans="1:9" x14ac:dyDescent="0.2">
      <c r="A150" s="3">
        <f>'MitySOM-5CSx System on Module'!A150</f>
        <v>149</v>
      </c>
      <c r="B150" s="3" t="str">
        <f>'MitySOM-5CSx System on Module'!C150</f>
        <v>B3B_RX_B34p/DQ3B/B_BA_1</v>
      </c>
      <c r="C150" s="6" t="str">
        <f>IF('MitySOM-5CSx System on Module'!D150&lt;&gt;"",'MitySOM-5CSx System on Module'!D150,"")</f>
        <v>3B</v>
      </c>
      <c r="D150" s="7" t="str">
        <f>IFERROR(VLOOKUP(A150,'MitySOM-5CSX Development Kit'!$A$2:$F$86,6,FALSE),"")</f>
        <v>Bank_3B</v>
      </c>
      <c r="E150" s="6" t="str">
        <f>IF('MitySOM-5CSx System on Module'!E150&lt;&gt;"",'MitySOM-5CSx System on Module'!E150,"")</f>
        <v>AF11</v>
      </c>
      <c r="F150">
        <f>IFERROR(VLOOKUP(A150,'MitySOM-5CSX Development Kit'!$A$2:$F$86,2,FALSE),"")</f>
        <v>120</v>
      </c>
      <c r="G150" t="str">
        <f>IFERROR(VLOOKUP(A150,'MitySOM-5CSX Development Kit'!$A$2:$F$86,3,FALSE),"")</f>
        <v>HSMC1_RX11_P</v>
      </c>
      <c r="H150" t="str">
        <f>IFERROR(VLOOKUP(A150,'MitySOM-5CSX Development Kit'!$A$2:$F$86,4,FALSE),"")</f>
        <v>I/O</v>
      </c>
      <c r="I150" t="str">
        <f>IFERROR(VLOOKUP(E150,mityarm_5csx_hsmc_setup!$A$1:$B$85,2,FALSE),"")</f>
        <v>HSMC1_RX11</v>
      </c>
    </row>
    <row r="151" spans="1:9" x14ac:dyDescent="0.2">
      <c r="A151" s="3">
        <f>'MitySOM-5CSx System on Module'!A151</f>
        <v>150</v>
      </c>
      <c r="B151" s="3" t="str">
        <f>'MitySOM-5CSx System on Module'!C151</f>
        <v>B3B_TX_B33p/DQ3B/B_BA_0</v>
      </c>
      <c r="C151" s="6" t="str">
        <f>IF('MitySOM-5CSx System on Module'!D151&lt;&gt;"",'MitySOM-5CSx System on Module'!D151,"")</f>
        <v>3B</v>
      </c>
      <c r="D151" s="7" t="str">
        <f>IFERROR(VLOOKUP(A151,'MitySOM-5CSX Development Kit'!$A$2:$F$86,6,FALSE),"")</f>
        <v>Bank_3B</v>
      </c>
      <c r="E151" s="6" t="str">
        <f>IF('MitySOM-5CSx System on Module'!E151&lt;&gt;"",'MitySOM-5CSx System on Module'!E151,"")</f>
        <v>AF7</v>
      </c>
      <c r="F151">
        <f>IFERROR(VLOOKUP(A151,'MitySOM-5CSX Development Kit'!$A$2:$F$86,2,FALSE),"")</f>
        <v>131</v>
      </c>
      <c r="G151" t="str">
        <f>IFERROR(VLOOKUP(A151,'MitySOM-5CSX Development Kit'!$A$2:$F$86,3,FALSE),"")</f>
        <v>HSMC1_TX13_P</v>
      </c>
      <c r="H151" t="str">
        <f>IFERROR(VLOOKUP(A151,'MitySOM-5CSX Development Kit'!$A$2:$F$86,4,FALSE),"")</f>
        <v>I/O</v>
      </c>
      <c r="I151" t="str">
        <f>IFERROR(VLOOKUP(E151,mityarm_5csx_hsmc_setup!$A$1:$B$85,2,FALSE),"")</f>
        <v>HSMC1_TX13</v>
      </c>
    </row>
    <row r="152" spans="1:9" x14ac:dyDescent="0.2">
      <c r="A152" s="3">
        <f>'MitySOM-5CSx System on Module'!A152</f>
        <v>151</v>
      </c>
      <c r="B152" s="3" t="str">
        <f>'MitySOM-5CSx System on Module'!C152</f>
        <v>B3B_RX_B34n/DQ3B/B_BA_2</v>
      </c>
      <c r="C152" s="6" t="str">
        <f>IF('MitySOM-5CSx System on Module'!D152&lt;&gt;"",'MitySOM-5CSx System on Module'!D152,"")</f>
        <v>3B</v>
      </c>
      <c r="D152" s="7" t="str">
        <f>IFERROR(VLOOKUP(A152,'MitySOM-5CSX Development Kit'!$A$2:$F$86,6,FALSE),"")</f>
        <v>Bank_3B</v>
      </c>
      <c r="E152" s="6" t="str">
        <f>IF('MitySOM-5CSx System on Module'!E152&lt;&gt;"",'MitySOM-5CSx System on Module'!E152,"")</f>
        <v>AF10</v>
      </c>
      <c r="F152">
        <f>IFERROR(VLOOKUP(A152,'MitySOM-5CSX Development Kit'!$A$2:$F$86,2,FALSE),"")</f>
        <v>122</v>
      </c>
      <c r="G152" t="str">
        <f>IFERROR(VLOOKUP(A152,'MitySOM-5CSX Development Kit'!$A$2:$F$86,3,FALSE),"")</f>
        <v>HSMC1_RX11_N</v>
      </c>
      <c r="H152" t="str">
        <f>IFERROR(VLOOKUP(A152,'MitySOM-5CSX Development Kit'!$A$2:$F$86,4,FALSE),"")</f>
        <v>I/O</v>
      </c>
      <c r="I152" t="str">
        <f>IFERROR(VLOOKUP(E152,mityarm_5csx_hsmc_setup!$A$1:$B$85,2,FALSE),"")</f>
        <v>HSMC1_RX11_N</v>
      </c>
    </row>
    <row r="153" spans="1:9" x14ac:dyDescent="0.2">
      <c r="A153" s="3">
        <f>'MitySOM-5CSx System on Module'!A153</f>
        <v>152</v>
      </c>
      <c r="B153" s="3" t="str">
        <f>'MitySOM-5CSx System on Module'!C153</f>
        <v>B3B_TX_B33n/GND</v>
      </c>
      <c r="C153" s="6" t="str">
        <f>IF('MitySOM-5CSx System on Module'!D153&lt;&gt;"",'MitySOM-5CSx System on Module'!D153,"")</f>
        <v>3B</v>
      </c>
      <c r="D153" s="7" t="str">
        <f>IFERROR(VLOOKUP(A153,'MitySOM-5CSX Development Kit'!$A$2:$F$86,6,FALSE),"")</f>
        <v>Bank_3B</v>
      </c>
      <c r="E153" s="6" t="str">
        <f>IF('MitySOM-5CSx System on Module'!E153&lt;&gt;"",'MitySOM-5CSx System on Module'!E153,"")</f>
        <v>AG6</v>
      </c>
      <c r="F153">
        <f>IFERROR(VLOOKUP(A153,'MitySOM-5CSX Development Kit'!$A$2:$F$86,2,FALSE),"")</f>
        <v>133</v>
      </c>
      <c r="G153" t="str">
        <f>IFERROR(VLOOKUP(A153,'MitySOM-5CSX Development Kit'!$A$2:$F$86,3,FALSE),"")</f>
        <v>HSMC1_TX13_N</v>
      </c>
      <c r="H153" t="str">
        <f>IFERROR(VLOOKUP(A153,'MitySOM-5CSX Development Kit'!$A$2:$F$86,4,FALSE),"")</f>
        <v>I/O</v>
      </c>
      <c r="I153" t="str">
        <f>IFERROR(VLOOKUP(E153,mityarm_5csx_hsmc_setup!$A$1:$B$85,2,FALSE),"")</f>
        <v>HSMC1_TX13_N</v>
      </c>
    </row>
    <row r="154" spans="1:9" x14ac:dyDescent="0.2">
      <c r="A154" s="3">
        <f>'MitySOM-5CSx System on Module'!A154</f>
        <v>153</v>
      </c>
      <c r="B154" s="3" t="str">
        <f>'MitySOM-5CSx System on Module'!C154</f>
        <v>GND</v>
      </c>
      <c r="C154" s="6" t="str">
        <f>IF('MitySOM-5CSx System on Module'!D154&lt;&gt;"",'MitySOM-5CSx System on Module'!D154,"")</f>
        <v/>
      </c>
      <c r="D154" s="7" t="str">
        <f>IFERROR(VLOOKUP(A154,'MitySOM-5CSX Development Kit'!$A$2:$F$86,6,FALSE),"")</f>
        <v/>
      </c>
      <c r="E154" s="6" t="str">
        <f>IF('MitySOM-5CSx System on Module'!E154&lt;&gt;"",'MitySOM-5CSx System on Module'!E154,"")</f>
        <v/>
      </c>
      <c r="F154" t="str">
        <f>IFERROR(VLOOKUP(A154,'MitySOM-5CSX Development Kit'!$A$2:$F$86,2,FALSE),"")</f>
        <v/>
      </c>
      <c r="G154" t="str">
        <f>IFERROR(VLOOKUP(A154,'MitySOM-5CSX Development Kit'!$A$2:$F$86,3,FALSE),"")</f>
        <v/>
      </c>
      <c r="H154" t="str">
        <f>IFERROR(VLOOKUP(A154,'MitySOM-5CSX Development Kit'!$A$2:$F$86,4,FALSE),"")</f>
        <v/>
      </c>
      <c r="I154" t="str">
        <f>IFERROR(VLOOKUP(E154,mityarm_5csx_hsmc_setup!$A$1:$B$85,2,FALSE),"")</f>
        <v/>
      </c>
    </row>
    <row r="155" spans="1:9" x14ac:dyDescent="0.2">
      <c r="A155" s="3">
        <f>'MitySOM-5CSx System on Module'!A155</f>
        <v>154</v>
      </c>
      <c r="B155" s="3" t="str">
        <f>'MitySOM-5CSx System on Module'!C155</f>
        <v>B3B_TX_B40p/DQ3B/B_A_0</v>
      </c>
      <c r="C155" s="6" t="str">
        <f>IF('MitySOM-5CSx System on Module'!D155&lt;&gt;"",'MitySOM-5CSx System on Module'!D155,"")</f>
        <v>3B</v>
      </c>
      <c r="D155" s="7" t="str">
        <f>IFERROR(VLOOKUP(A155,'MitySOM-5CSX Development Kit'!$A$2:$F$86,6,FALSE),"")</f>
        <v>Bank_3B</v>
      </c>
      <c r="E155" s="6" t="str">
        <f>IF('MitySOM-5CSx System on Module'!E155&lt;&gt;"",'MitySOM-5CSx System on Module'!E155,"")</f>
        <v>AH6</v>
      </c>
      <c r="F155">
        <f>IFERROR(VLOOKUP(A155,'MitySOM-5CSX Development Kit'!$A$2:$F$86,2,FALSE),"")</f>
        <v>137</v>
      </c>
      <c r="G155" t="str">
        <f>IFERROR(VLOOKUP(A155,'MitySOM-5CSX Development Kit'!$A$2:$F$86,3,FALSE),"")</f>
        <v>HSMC1_TX14_P</v>
      </c>
      <c r="H155" t="str">
        <f>IFERROR(VLOOKUP(A155,'MitySOM-5CSX Development Kit'!$A$2:$F$86,4,FALSE),"")</f>
        <v>I/O</v>
      </c>
      <c r="I155" t="str">
        <f>IFERROR(VLOOKUP(E155,mityarm_5csx_hsmc_setup!$A$1:$B$85,2,FALSE),"")</f>
        <v>HSMC1_TX14</v>
      </c>
    </row>
    <row r="156" spans="1:9" x14ac:dyDescent="0.2">
      <c r="A156" s="3">
        <f>'MitySOM-5CSx System on Module'!A156</f>
        <v>155</v>
      </c>
      <c r="B156" s="3" t="str">
        <f>'MitySOM-5CSx System on Module'!C156</f>
        <v>B3B_RX_B35p/DQS3B/B_CK</v>
      </c>
      <c r="C156" s="6" t="str">
        <f>IF('MitySOM-5CSx System on Module'!D156&lt;&gt;"",'MitySOM-5CSx System on Module'!D156,"")</f>
        <v>3B</v>
      </c>
      <c r="D156" s="7" t="str">
        <f>IFERROR(VLOOKUP(A156,'MitySOM-5CSX Development Kit'!$A$2:$F$86,6,FALSE),"")</f>
        <v>Bank_3B</v>
      </c>
      <c r="E156" s="6" t="str">
        <f>IF('MitySOM-5CSx System on Module'!E156&lt;&gt;"",'MitySOM-5CSx System on Module'!E156,"")</f>
        <v>T13</v>
      </c>
      <c r="F156">
        <f>IFERROR(VLOOKUP(A156,'MitySOM-5CSX Development Kit'!$A$2:$F$86,2,FALSE),"")</f>
        <v>126</v>
      </c>
      <c r="G156" t="str">
        <f>IFERROR(VLOOKUP(A156,'MitySOM-5CSX Development Kit'!$A$2:$F$86,3,FALSE),"")</f>
        <v>HSMC1_RX12_P</v>
      </c>
      <c r="H156" t="str">
        <f>IFERROR(VLOOKUP(A156,'MitySOM-5CSX Development Kit'!$A$2:$F$86,4,FALSE),"")</f>
        <v>I/O</v>
      </c>
      <c r="I156" t="str">
        <f>IFERROR(VLOOKUP(E156,mityarm_5csx_hsmc_setup!$A$1:$B$85,2,FALSE),"")</f>
        <v>HSMC1_RX12</v>
      </c>
    </row>
    <row r="157" spans="1:9" x14ac:dyDescent="0.2">
      <c r="A157" s="3">
        <f>'MitySOM-5CSx System on Module'!A157</f>
        <v>156</v>
      </c>
      <c r="B157" s="3" t="str">
        <f>'MitySOM-5CSx System on Module'!C157</f>
        <v>B3B_TX_B40n/DQ3B/B_A_1</v>
      </c>
      <c r="C157" s="6" t="str">
        <f>IF('MitySOM-5CSx System on Module'!D157&lt;&gt;"",'MitySOM-5CSx System on Module'!D157,"")</f>
        <v>3B</v>
      </c>
      <c r="D157" s="7" t="str">
        <f>IFERROR(VLOOKUP(A157,'MitySOM-5CSX Development Kit'!$A$2:$F$86,6,FALSE),"")</f>
        <v>Bank_3B</v>
      </c>
      <c r="E157" s="6" t="str">
        <f>IF('MitySOM-5CSx System on Module'!E157&lt;&gt;"",'MitySOM-5CSx System on Module'!E157,"")</f>
        <v>AH5</v>
      </c>
      <c r="F157">
        <f>IFERROR(VLOOKUP(A157,'MitySOM-5CSX Development Kit'!$A$2:$F$86,2,FALSE),"")</f>
        <v>139</v>
      </c>
      <c r="G157" t="str">
        <f>IFERROR(VLOOKUP(A157,'MitySOM-5CSX Development Kit'!$A$2:$F$86,3,FALSE),"")</f>
        <v>HSMC1_TX14_N</v>
      </c>
      <c r="H157" t="str">
        <f>IFERROR(VLOOKUP(A157,'MitySOM-5CSX Development Kit'!$A$2:$F$86,4,FALSE),"")</f>
        <v>I/O</v>
      </c>
      <c r="I157" t="str">
        <f>IFERROR(VLOOKUP(E157,mityarm_5csx_hsmc_setup!$A$1:$B$85,2,FALSE),"")</f>
        <v>HSMC1_TX14_N</v>
      </c>
    </row>
    <row r="158" spans="1:9" x14ac:dyDescent="0.2">
      <c r="A158" s="3">
        <f>'MitySOM-5CSx System on Module'!A158</f>
        <v>157</v>
      </c>
      <c r="B158" s="3" t="str">
        <f>'MitySOM-5CSx System on Module'!C158</f>
        <v>B3B_RX_B35n/DQSn3B/B_CK#</v>
      </c>
      <c r="C158" s="6" t="str">
        <f>IF('MitySOM-5CSx System on Module'!D158&lt;&gt;"",'MitySOM-5CSx System on Module'!D158,"")</f>
        <v>3B</v>
      </c>
      <c r="D158" s="7" t="str">
        <f>IFERROR(VLOOKUP(A158,'MitySOM-5CSX Development Kit'!$A$2:$F$86,6,FALSE),"")</f>
        <v>Bank_3B</v>
      </c>
      <c r="E158" s="6" t="str">
        <f>IF('MitySOM-5CSx System on Module'!E158&lt;&gt;"",'MitySOM-5CSx System on Module'!E158,"")</f>
        <v>T12</v>
      </c>
      <c r="F158">
        <f>IFERROR(VLOOKUP(A158,'MitySOM-5CSX Development Kit'!$A$2:$F$86,2,FALSE),"")</f>
        <v>128</v>
      </c>
      <c r="G158" t="str">
        <f>IFERROR(VLOOKUP(A158,'MitySOM-5CSX Development Kit'!$A$2:$F$86,3,FALSE),"")</f>
        <v>HSMC1_RX12_N</v>
      </c>
      <c r="H158" t="str">
        <f>IFERROR(VLOOKUP(A158,'MitySOM-5CSX Development Kit'!$A$2:$F$86,4,FALSE),"")</f>
        <v>I/O</v>
      </c>
      <c r="I158" t="str">
        <f>IFERROR(VLOOKUP(E158,mityarm_5csx_hsmc_setup!$A$1:$B$85,2,FALSE),"")</f>
        <v>HSMC1_RX12_N</v>
      </c>
    </row>
    <row r="159" spans="1:9" x14ac:dyDescent="0.2">
      <c r="A159" s="3">
        <f>'MitySOM-5CSx System on Module'!A159</f>
        <v>158</v>
      </c>
      <c r="B159" s="3" t="str">
        <f>'MitySOM-5CSx System on Module'!C159</f>
        <v>GND</v>
      </c>
      <c r="C159" s="6" t="str">
        <f>IF('MitySOM-5CSx System on Module'!D159&lt;&gt;"",'MitySOM-5CSx System on Module'!D159,"")</f>
        <v/>
      </c>
      <c r="D159" s="7" t="str">
        <f>IFERROR(VLOOKUP(A159,'MitySOM-5CSX Development Kit'!$A$2:$F$86,6,FALSE),"")</f>
        <v/>
      </c>
      <c r="E159" s="6" t="str">
        <f>IF('MitySOM-5CSx System on Module'!E159&lt;&gt;"",'MitySOM-5CSx System on Module'!E159,"")</f>
        <v/>
      </c>
      <c r="F159" t="str">
        <f>IFERROR(VLOOKUP(A159,'MitySOM-5CSX Development Kit'!$A$2:$F$86,2,FALSE),"")</f>
        <v/>
      </c>
      <c r="G159" t="str">
        <f>IFERROR(VLOOKUP(A159,'MitySOM-5CSX Development Kit'!$A$2:$F$86,3,FALSE),"")</f>
        <v/>
      </c>
      <c r="H159" t="str">
        <f>IFERROR(VLOOKUP(A159,'MitySOM-5CSX Development Kit'!$A$2:$F$86,4,FALSE),"")</f>
        <v/>
      </c>
      <c r="I159" t="str">
        <f>IFERROR(VLOOKUP(E159,mityarm_5csx_hsmc_setup!$A$1:$B$85,2,FALSE),"")</f>
        <v/>
      </c>
    </row>
    <row r="160" spans="1:9" x14ac:dyDescent="0.2">
      <c r="A160" s="3">
        <f>'MitySOM-5CSx System on Module'!A160</f>
        <v>159</v>
      </c>
      <c r="B160" s="3" t="str">
        <f>'MitySOM-5CSx System on Module'!C160</f>
        <v>B3B_RX_B27p/DQS2B/B_CS#_0</v>
      </c>
      <c r="C160" s="6" t="str">
        <f>IF('MitySOM-5CSx System on Module'!D160&lt;&gt;"",'MitySOM-5CSx System on Module'!D160,"")</f>
        <v>3B</v>
      </c>
      <c r="D160" s="7" t="str">
        <f>IFERROR(VLOOKUP(A160,'MitySOM-5CSX Development Kit'!$A$2:$F$86,6,FALSE),"")</f>
        <v>Bank_3B</v>
      </c>
      <c r="E160" s="6" t="str">
        <f>IF('MitySOM-5CSx System on Module'!E160&lt;&gt;"",'MitySOM-5CSx System on Module'!E160,"")</f>
        <v>T11</v>
      </c>
      <c r="F160">
        <f>IFERROR(VLOOKUP(A160,'MitySOM-5CSX Development Kit'!$A$2:$F$86,2,FALSE),"")</f>
        <v>132</v>
      </c>
      <c r="G160" t="str">
        <f>IFERROR(VLOOKUP(A160,'MitySOM-5CSX Development Kit'!$A$2:$F$86,3,FALSE),"")</f>
        <v>HSMC1_RX13_P</v>
      </c>
      <c r="H160" t="str">
        <f>IFERROR(VLOOKUP(A160,'MitySOM-5CSX Development Kit'!$A$2:$F$86,4,FALSE),"")</f>
        <v>I/O</v>
      </c>
      <c r="I160" t="str">
        <f>IFERROR(VLOOKUP(E160,mityarm_5csx_hsmc_setup!$A$1:$B$85,2,FALSE),"")</f>
        <v>HSMC1_RX13</v>
      </c>
    </row>
    <row r="161" spans="1:9" x14ac:dyDescent="0.2">
      <c r="A161" s="3">
        <f>'MitySOM-5CSx System on Module'!A161</f>
        <v>160</v>
      </c>
      <c r="B161" s="3" t="str">
        <f>'MitySOM-5CSx System on Module'!C161</f>
        <v>CLKOUT0,CLKOUTp,FPLL_BL_FB/B3B_TX_B37p/DQ3B/B_A_2</v>
      </c>
      <c r="C161" s="6" t="str">
        <f>IF('MitySOM-5CSx System on Module'!D161&lt;&gt;"",'MitySOM-5CSx System on Module'!D161,"")</f>
        <v>3B</v>
      </c>
      <c r="D161" s="7" t="str">
        <f>IFERROR(VLOOKUP(A161,'MitySOM-5CSX Development Kit'!$A$2:$F$86,6,FALSE),"")</f>
        <v>Bank_3B</v>
      </c>
      <c r="E161" s="6" t="str">
        <f>IF('MitySOM-5CSx System on Module'!E161&lt;&gt;"",'MitySOM-5CSx System on Module'!E161,"")</f>
        <v>AG5</v>
      </c>
      <c r="F161">
        <f>IFERROR(VLOOKUP(A161,'MitySOM-5CSX Development Kit'!$A$2:$F$86,2,FALSE),"")</f>
        <v>39</v>
      </c>
      <c r="G161" t="str">
        <f>IFERROR(VLOOKUP(A161,'MitySOM-5CSX Development Kit'!$A$2:$F$86,3,FALSE),"")</f>
        <v>HSMC1_CLKOUT0</v>
      </c>
      <c r="H161" t="str">
        <f>IFERROR(VLOOKUP(A161,'MitySOM-5CSX Development Kit'!$A$2:$F$86,4,FALSE),"")</f>
        <v>O</v>
      </c>
      <c r="I161" t="str">
        <f>IFERROR(VLOOKUP(E161,mityarm_5csx_hsmc_setup!$A$1:$B$85,2,FALSE),"")</f>
        <v>HSMC1_CLKOUT0</v>
      </c>
    </row>
    <row r="162" spans="1:9" x14ac:dyDescent="0.2">
      <c r="A162" s="3">
        <f>'MitySOM-5CSx System on Module'!A162</f>
        <v>161</v>
      </c>
      <c r="B162" s="3" t="str">
        <f>'MitySOM-5CSx System on Module'!C162</f>
        <v>B3B_RX_B27n/DQSn2B/B_CS#_1</v>
      </c>
      <c r="C162" s="6" t="str">
        <f>IF('MitySOM-5CSx System on Module'!D162&lt;&gt;"",'MitySOM-5CSx System on Module'!D162,"")</f>
        <v>3B</v>
      </c>
      <c r="D162" s="7" t="str">
        <f>IFERROR(VLOOKUP(A162,'MitySOM-5CSX Development Kit'!$A$2:$F$86,6,FALSE),"")</f>
        <v>Bank_3B</v>
      </c>
      <c r="E162" s="6" t="str">
        <f>IF('MitySOM-5CSx System on Module'!E162&lt;&gt;"",'MitySOM-5CSx System on Module'!E162,"")</f>
        <v>U11</v>
      </c>
      <c r="F162">
        <f>IFERROR(VLOOKUP(A162,'MitySOM-5CSX Development Kit'!$A$2:$F$86,2,FALSE),"")</f>
        <v>134</v>
      </c>
      <c r="G162" t="str">
        <f>IFERROR(VLOOKUP(A162,'MitySOM-5CSX Development Kit'!$A$2:$F$86,3,FALSE),"")</f>
        <v>HSMC1_RX13_N</v>
      </c>
      <c r="H162" t="str">
        <f>IFERROR(VLOOKUP(A162,'MitySOM-5CSX Development Kit'!$A$2:$F$86,4,FALSE),"")</f>
        <v>I/O</v>
      </c>
      <c r="I162" t="str">
        <f>IFERROR(VLOOKUP(E162,mityarm_5csx_hsmc_setup!$A$1:$B$85,2,FALSE),"")</f>
        <v>HSMC1_RX13_N</v>
      </c>
    </row>
    <row r="163" spans="1:9" x14ac:dyDescent="0.2">
      <c r="A163" s="3">
        <f>'MitySOM-5CSx System on Module'!A163</f>
        <v>162</v>
      </c>
      <c r="B163" s="3" t="str">
        <f>'MitySOM-5CSx System on Module'!C163</f>
        <v>CLKOUT1,CLKOUTn/B3B_TX_B37n/DQ3B/B_A_3</v>
      </c>
      <c r="C163" s="6" t="str">
        <f>IF('MitySOM-5CSx System on Module'!D163&lt;&gt;"",'MitySOM-5CSx System on Module'!D163,"")</f>
        <v>3B</v>
      </c>
      <c r="D163" s="7" t="str">
        <f>IFERROR(VLOOKUP(A163,'MitySOM-5CSX Development Kit'!$A$2:$F$86,6,FALSE),"")</f>
        <v/>
      </c>
      <c r="E163" s="6" t="str">
        <f>IF('MitySOM-5CSx System on Module'!E163&lt;&gt;"",'MitySOM-5CSx System on Module'!E163,"")</f>
        <v>AH4</v>
      </c>
      <c r="F163" t="str">
        <f>IFERROR(VLOOKUP(A163,'MitySOM-5CSX Development Kit'!$A$2:$F$86,2,FALSE),"")</f>
        <v/>
      </c>
      <c r="G163" t="str">
        <f>IFERROR(VLOOKUP(A163,'MitySOM-5CSX Development Kit'!$A$2:$F$86,3,FALSE),"")</f>
        <v/>
      </c>
      <c r="H163" t="str">
        <f>IFERROR(VLOOKUP(A163,'MitySOM-5CSX Development Kit'!$A$2:$F$86,4,FALSE),"")</f>
        <v/>
      </c>
      <c r="I163" t="str">
        <f>IFERROR(VLOOKUP(E163,mityarm_5csx_hsmc_setup!$A$1:$B$85,2,FALSE),"")</f>
        <v/>
      </c>
    </row>
    <row r="164" spans="1:9" x14ac:dyDescent="0.2">
      <c r="A164" s="3">
        <f>'MitySOM-5CSx System on Module'!A164</f>
        <v>163</v>
      </c>
      <c r="B164" s="3" t="str">
        <f>'MitySOM-5CSx System on Module'!C164</f>
        <v>CLK1p/B3B_RX_B39p</v>
      </c>
      <c r="C164" s="6" t="str">
        <f>IF('MitySOM-5CSx System on Module'!D164&lt;&gt;"",'MitySOM-5CSx System on Module'!D164,"")</f>
        <v>3B</v>
      </c>
      <c r="D164" s="7" t="str">
        <f>IFERROR(VLOOKUP(A164,'MitySOM-5CSX Development Kit'!$A$2:$F$86,6,FALSE),"")</f>
        <v>Bank_3B</v>
      </c>
      <c r="E164" s="6" t="str">
        <f>IF('MitySOM-5CSx System on Module'!E164&lt;&gt;"",'MitySOM-5CSx System on Module'!E164,"")</f>
        <v>V12</v>
      </c>
      <c r="F164">
        <f>IFERROR(VLOOKUP(A164,'MitySOM-5CSX Development Kit'!$A$2:$F$86,2,FALSE),"")</f>
        <v>138</v>
      </c>
      <c r="G164" t="str">
        <f>IFERROR(VLOOKUP(A164,'MitySOM-5CSX Development Kit'!$A$2:$F$86,3,FALSE),"")</f>
        <v>HSMC1_RX14_P</v>
      </c>
      <c r="H164" t="str">
        <f>IFERROR(VLOOKUP(A164,'MitySOM-5CSX Development Kit'!$A$2:$F$86,4,FALSE),"")</f>
        <v>I/O</v>
      </c>
      <c r="I164" t="str">
        <f>IFERROR(VLOOKUP(E164,mityarm_5csx_hsmc_setup!$A$1:$B$85,2,FALSE),"")</f>
        <v>HSMC1_RX14</v>
      </c>
    </row>
    <row r="165" spans="1:9" x14ac:dyDescent="0.2">
      <c r="A165" s="3">
        <f>'MitySOM-5CSx System on Module'!A165</f>
        <v>164</v>
      </c>
      <c r="B165" s="3" t="str">
        <f>'MitySOM-5CSx System on Module'!C165</f>
        <v>B3B_TX_B25p/DQ2B/B_WE#</v>
      </c>
      <c r="C165" s="6" t="str">
        <f>IF('MitySOM-5CSx System on Module'!D165&lt;&gt;"",'MitySOM-5CSx System on Module'!D165,"")</f>
        <v>3B</v>
      </c>
      <c r="D165" s="7" t="str">
        <f>IFERROR(VLOOKUP(A165,'MitySOM-5CSX Development Kit'!$A$2:$F$86,6,FALSE),"")</f>
        <v>Bank_3B</v>
      </c>
      <c r="E165" s="6" t="str">
        <f>IF('MitySOM-5CSx System on Module'!E165&lt;&gt;"",'MitySOM-5CSx System on Module'!E165,"")</f>
        <v>AE4</v>
      </c>
      <c r="F165">
        <f>IFERROR(VLOOKUP(A165,'MitySOM-5CSX Development Kit'!$A$2:$F$86,2,FALSE),"")</f>
        <v>143</v>
      </c>
      <c r="G165" t="str">
        <f>IFERROR(VLOOKUP(A165,'MitySOM-5CSX Development Kit'!$A$2:$F$86,3,FALSE),"")</f>
        <v>HSMC1_TX15_P</v>
      </c>
      <c r="H165" t="str">
        <f>IFERROR(VLOOKUP(A165,'MitySOM-5CSX Development Kit'!$A$2:$F$86,4,FALSE),"")</f>
        <v>I/O</v>
      </c>
      <c r="I165" t="str">
        <f>IFERROR(VLOOKUP(E165,mityarm_5csx_hsmc_setup!$A$1:$B$85,2,FALSE),"")</f>
        <v>HSMC1_TX15</v>
      </c>
    </row>
    <row r="166" spans="1:9" x14ac:dyDescent="0.2">
      <c r="A166" s="3">
        <f>'MitySOM-5CSx System on Module'!A166</f>
        <v>165</v>
      </c>
      <c r="B166" s="3" t="str">
        <f>'MitySOM-5CSx System on Module'!C166</f>
        <v>CLK1n/B3B_RX_B39n</v>
      </c>
      <c r="C166" s="6" t="str">
        <f>IF('MitySOM-5CSx System on Module'!D166&lt;&gt;"",'MitySOM-5CSx System on Module'!D166,"")</f>
        <v>3B</v>
      </c>
      <c r="D166" s="7" t="str">
        <f>IFERROR(VLOOKUP(A166,'MitySOM-5CSX Development Kit'!$A$2:$F$86,6,FALSE),"")</f>
        <v>Bank_3B</v>
      </c>
      <c r="E166" s="6" t="str">
        <f>IF('MitySOM-5CSx System on Module'!E166&lt;&gt;"",'MitySOM-5CSx System on Module'!E166,"")</f>
        <v>W12</v>
      </c>
      <c r="F166">
        <f>IFERROR(VLOOKUP(A166,'MitySOM-5CSX Development Kit'!$A$2:$F$86,2,FALSE),"")</f>
        <v>140</v>
      </c>
      <c r="G166" t="str">
        <f>IFERROR(VLOOKUP(A166,'MitySOM-5CSX Development Kit'!$A$2:$F$86,3,FALSE),"")</f>
        <v>HSMC1_RX14_N</v>
      </c>
      <c r="H166" t="str">
        <f>IFERROR(VLOOKUP(A166,'MitySOM-5CSX Development Kit'!$A$2:$F$86,4,FALSE),"")</f>
        <v>I/O</v>
      </c>
      <c r="I166" t="str">
        <f>IFERROR(VLOOKUP(E166,mityarm_5csx_hsmc_setup!$A$1:$B$85,2,FALSE),"")</f>
        <v>HSMC1_RX14_N</v>
      </c>
    </row>
    <row r="167" spans="1:9" x14ac:dyDescent="0.2">
      <c r="A167" s="3">
        <f>'MitySOM-5CSx System on Module'!A167</f>
        <v>166</v>
      </c>
      <c r="B167" s="3" t="str">
        <f>'MitySOM-5CSx System on Module'!C167</f>
        <v>B3B_TX_B25n/GND</v>
      </c>
      <c r="C167" s="6" t="str">
        <f>IF('MitySOM-5CSx System on Module'!D167&lt;&gt;"",'MitySOM-5CSx System on Module'!D167,"")</f>
        <v>3B</v>
      </c>
      <c r="D167" s="7" t="str">
        <f>IFERROR(VLOOKUP(A167,'MitySOM-5CSX Development Kit'!$A$2:$F$86,6,FALSE),"")</f>
        <v>Bank_3B</v>
      </c>
      <c r="E167" s="6" t="str">
        <f>IF('MitySOM-5CSx System on Module'!E167&lt;&gt;"",'MitySOM-5CSx System on Module'!E167,"")</f>
        <v>AF4</v>
      </c>
      <c r="F167">
        <f>IFERROR(VLOOKUP(A167,'MitySOM-5CSX Development Kit'!$A$2:$F$86,2,FALSE),"")</f>
        <v>145</v>
      </c>
      <c r="G167" t="str">
        <f>IFERROR(VLOOKUP(A167,'MitySOM-5CSX Development Kit'!$A$2:$F$86,3,FALSE),"")</f>
        <v>HSMC1_TX15_N</v>
      </c>
      <c r="H167" t="str">
        <f>IFERROR(VLOOKUP(A167,'MitySOM-5CSX Development Kit'!$A$2:$F$86,4,FALSE),"")</f>
        <v>I/O</v>
      </c>
      <c r="I167" t="str">
        <f>IFERROR(VLOOKUP(E167,mityarm_5csx_hsmc_setup!$A$1:$B$85,2,FALSE),"")</f>
        <v>HSMC1_TX15_N</v>
      </c>
    </row>
    <row r="168" spans="1:9" x14ac:dyDescent="0.2">
      <c r="A168" s="3">
        <f>'MitySOM-5CSx System on Module'!A168</f>
        <v>167</v>
      </c>
      <c r="B168" s="3" t="str">
        <f>'MitySOM-5CSx System on Module'!C168</f>
        <v>CLK0p,FPLL_BL_FBp/B3B_RX_B31p</v>
      </c>
      <c r="C168" s="6" t="str">
        <f>IF('MitySOM-5CSx System on Module'!D168&lt;&gt;"",'MitySOM-5CSx System on Module'!D168,"")</f>
        <v>3B</v>
      </c>
      <c r="D168" s="7" t="str">
        <f>IFERROR(VLOOKUP(A168,'MitySOM-5CSX Development Kit'!$A$2:$F$86,6,FALSE),"")</f>
        <v>Bank_3B</v>
      </c>
      <c r="E168" s="6" t="str">
        <f>IF('MitySOM-5CSx System on Module'!E168&lt;&gt;"",'MitySOM-5CSx System on Module'!E168,"")</f>
        <v>V11</v>
      </c>
      <c r="F168">
        <f>IFERROR(VLOOKUP(A168,'MitySOM-5CSX Development Kit'!$A$2:$F$86,2,FALSE),"")</f>
        <v>144</v>
      </c>
      <c r="G168" t="str">
        <f>IFERROR(VLOOKUP(A168,'MitySOM-5CSX Development Kit'!$A$2:$F$86,3,FALSE),"")</f>
        <v>HSMC1_RX15_P</v>
      </c>
      <c r="H168" t="str">
        <f>IFERROR(VLOOKUP(A168,'MitySOM-5CSX Development Kit'!$A$2:$F$86,4,FALSE),"")</f>
        <v>I/O</v>
      </c>
      <c r="I168" t="str">
        <f>IFERROR(VLOOKUP(E168,mityarm_5csx_hsmc_setup!$A$1:$B$85,2,FALSE),"")</f>
        <v>HSMC1_RX15</v>
      </c>
    </row>
    <row r="169" spans="1:9" x14ac:dyDescent="0.2">
      <c r="A169" s="3">
        <f>'MitySOM-5CSx System on Module'!A169</f>
        <v>168</v>
      </c>
      <c r="B169" s="3" t="str">
        <f>'MitySOM-5CSx System on Module'!C169</f>
        <v>B3B_TX_B36p/B_A_6</v>
      </c>
      <c r="C169" s="6" t="str">
        <f>IF('MitySOM-5CSx System on Module'!D169&lt;&gt;"",'MitySOM-5CSx System on Module'!D169,"")</f>
        <v>3B</v>
      </c>
      <c r="D169" s="7" t="str">
        <f>IFERROR(VLOOKUP(A169,'MitySOM-5CSX Development Kit'!$A$2:$F$86,6,FALSE),"")</f>
        <v>Bank_3B</v>
      </c>
      <c r="E169" s="6" t="str">
        <f>IF('MitySOM-5CSx System on Module'!E169&lt;&gt;"",'MitySOM-5CSx System on Module'!E169,"")</f>
        <v>AH3</v>
      </c>
      <c r="F169">
        <f>IFERROR(VLOOKUP(A169,'MitySOM-5CSX Development Kit'!$A$2:$F$86,2,FALSE),"")</f>
        <v>149</v>
      </c>
      <c r="G169" t="str">
        <f>IFERROR(VLOOKUP(A169,'MitySOM-5CSX Development Kit'!$A$2:$F$86,3,FALSE),"")</f>
        <v>HSMC1_TX16_P</v>
      </c>
      <c r="H169" t="str">
        <f>IFERROR(VLOOKUP(A169,'MitySOM-5CSX Development Kit'!$A$2:$F$86,4,FALSE),"")</f>
        <v>I/O</v>
      </c>
      <c r="I169" t="str">
        <f>IFERROR(VLOOKUP(E169,mityarm_5csx_hsmc_setup!$A$1:$B$85,2,FALSE),"")</f>
        <v>HSMC1_TX16</v>
      </c>
    </row>
    <row r="170" spans="1:9" x14ac:dyDescent="0.2">
      <c r="A170" s="3">
        <f>'MitySOM-5CSx System on Module'!A170</f>
        <v>169</v>
      </c>
      <c r="B170" s="3" t="str">
        <f>'MitySOM-5CSx System on Module'!C170</f>
        <v>CLK0n,FPLL_BL_FBn/B3B_RX_B31n</v>
      </c>
      <c r="C170" s="6" t="str">
        <f>IF('MitySOM-5CSx System on Module'!D170&lt;&gt;"",'MitySOM-5CSx System on Module'!D170,"")</f>
        <v>3B</v>
      </c>
      <c r="D170" s="7" t="str">
        <f>IFERROR(VLOOKUP(A170,'MitySOM-5CSX Development Kit'!$A$2:$F$86,6,FALSE),"")</f>
        <v>Bank_3B</v>
      </c>
      <c r="E170" s="6" t="str">
        <f>IF('MitySOM-5CSx System on Module'!E170&lt;&gt;"",'MitySOM-5CSx System on Module'!E170,"")</f>
        <v>W11</v>
      </c>
      <c r="F170">
        <f>IFERROR(VLOOKUP(A170,'MitySOM-5CSX Development Kit'!$A$2:$F$86,2,FALSE),"")</f>
        <v>146</v>
      </c>
      <c r="G170" t="str">
        <f>IFERROR(VLOOKUP(A170,'MitySOM-5CSX Development Kit'!$A$2:$F$86,3,FALSE),"")</f>
        <v>HSMC1_RX15_N</v>
      </c>
      <c r="H170" t="str">
        <f>IFERROR(VLOOKUP(A170,'MitySOM-5CSX Development Kit'!$A$2:$F$86,4,FALSE),"")</f>
        <v>I/O</v>
      </c>
      <c r="I170" t="str">
        <f>IFERROR(VLOOKUP(E170,mityarm_5csx_hsmc_setup!$A$1:$B$85,2,FALSE),"")</f>
        <v>HSMC1_RX15_N</v>
      </c>
    </row>
    <row r="171" spans="1:9" x14ac:dyDescent="0.2">
      <c r="A171" s="3">
        <f>'MitySOM-5CSx System on Module'!A171</f>
        <v>170</v>
      </c>
      <c r="B171" s="3" t="str">
        <f>'MitySOM-5CSx System on Module'!C171</f>
        <v>B3B_TX_B36n/DQ3B/B_A_7</v>
      </c>
      <c r="C171" s="6" t="str">
        <f>IF('MitySOM-5CSx System on Module'!D171&lt;&gt;"",'MitySOM-5CSx System on Module'!D171,"")</f>
        <v>3B</v>
      </c>
      <c r="D171" s="7" t="str">
        <f>IFERROR(VLOOKUP(A171,'MitySOM-5CSX Development Kit'!$A$2:$F$86,6,FALSE),"")</f>
        <v>Bank_3B</v>
      </c>
      <c r="E171" s="6" t="str">
        <f>IF('MitySOM-5CSx System on Module'!E171&lt;&gt;"",'MitySOM-5CSx System on Module'!E171,"")</f>
        <v>AH2</v>
      </c>
      <c r="F171">
        <f>IFERROR(VLOOKUP(A171,'MitySOM-5CSX Development Kit'!$A$2:$F$86,2,FALSE),"")</f>
        <v>151</v>
      </c>
      <c r="G171" t="str">
        <f>IFERROR(VLOOKUP(A171,'MitySOM-5CSX Development Kit'!$A$2:$F$86,3,FALSE),"")</f>
        <v>HSMC1_TX16_N</v>
      </c>
      <c r="H171" t="str">
        <f>IFERROR(VLOOKUP(A171,'MitySOM-5CSX Development Kit'!$A$2:$F$86,4,FALSE),"")</f>
        <v>I/O</v>
      </c>
      <c r="I171" t="str">
        <f>IFERROR(VLOOKUP(E171,mityarm_5csx_hsmc_setup!$A$1:$B$85,2,FALSE),"")</f>
        <v>HSMC1_TX16_N</v>
      </c>
    </row>
    <row r="172" spans="1:9" x14ac:dyDescent="0.2">
      <c r="A172" s="3">
        <f>'MitySOM-5CSx System on Module'!A172</f>
        <v>171</v>
      </c>
      <c r="B172" s="3" t="str">
        <f>'MitySOM-5CSx System on Module'!C172</f>
        <v>B3B_RX_B26p/DQ2B/B_A_14</v>
      </c>
      <c r="C172" s="6" t="str">
        <f>IF('MitySOM-5CSx System on Module'!D172&lt;&gt;"",'MitySOM-5CSx System on Module'!D172,"")</f>
        <v>3B</v>
      </c>
      <c r="D172" s="7" t="str">
        <f>IFERROR(VLOOKUP(A172,'MitySOM-5CSX Development Kit'!$A$2:$F$86,6,FALSE),"")</f>
        <v>Bank_3B</v>
      </c>
      <c r="E172" s="6" t="str">
        <f>IF('MitySOM-5CSx System on Module'!E172&lt;&gt;"",'MitySOM-5CSx System on Module'!E172,"")</f>
        <v>AD10</v>
      </c>
      <c r="F172">
        <f>IFERROR(VLOOKUP(A172,'MitySOM-5CSX Development Kit'!$A$2:$F$86,2,FALSE),"")</f>
        <v>150</v>
      </c>
      <c r="G172" t="str">
        <f>IFERROR(VLOOKUP(A172,'MitySOM-5CSX Development Kit'!$A$2:$F$86,3,FALSE),"")</f>
        <v>HSMC1_RX16_P</v>
      </c>
      <c r="H172" t="str">
        <f>IFERROR(VLOOKUP(A172,'MitySOM-5CSX Development Kit'!$A$2:$F$86,4,FALSE),"")</f>
        <v>I/O</v>
      </c>
      <c r="I172" t="str">
        <f>IFERROR(VLOOKUP(E172,mityarm_5csx_hsmc_setup!$A$1:$B$85,2,FALSE),"")</f>
        <v>HSMC1_RX16</v>
      </c>
    </row>
    <row r="173" spans="1:9" x14ac:dyDescent="0.2">
      <c r="A173" s="3">
        <f>'MitySOM-5CSx System on Module'!A173</f>
        <v>172</v>
      </c>
      <c r="B173" s="3" t="str">
        <f>'MitySOM-5CSx System on Module'!C173</f>
        <v>CLK6p,FPLL_TL_FBp/B8A_RX_T9p</v>
      </c>
      <c r="C173" s="6" t="str">
        <f>IF('MitySOM-5CSx System on Module'!D173&lt;&gt;"",'MitySOM-5CSx System on Module'!D173,"")</f>
        <v>8A</v>
      </c>
      <c r="D173" s="7" t="str">
        <f>IFERROR(VLOOKUP(A173,'MitySOM-5CSX Development Kit'!$A$2:$F$86,6,FALSE),"")</f>
        <v>Bank_8A</v>
      </c>
      <c r="E173" s="6" t="str">
        <f>IF('MitySOM-5CSx System on Module'!E173&lt;&gt;"",'MitySOM-5CSx System on Module'!E173,"")</f>
        <v>E11</v>
      </c>
      <c r="F173">
        <f>IFERROR(VLOOKUP(A173,'MitySOM-5CSX Development Kit'!$A$2:$F$86,2,FALSE),"")</f>
        <v>156</v>
      </c>
      <c r="G173" t="str">
        <f>IFERROR(VLOOKUP(A173,'MitySOM-5CSX Development Kit'!$A$2:$F$86,3,FALSE),"")</f>
        <v>HSMC1_CLKIN2_P</v>
      </c>
      <c r="H173" t="str">
        <f>IFERROR(VLOOKUP(A173,'MitySOM-5CSX Development Kit'!$A$2:$F$86,4,FALSE),"")</f>
        <v>I</v>
      </c>
      <c r="I173" t="str">
        <f>IFERROR(VLOOKUP(E173,mityarm_5csx_hsmc_setup!$A$1:$B$85,2,FALSE),"")</f>
        <v>HSMC1_CLKIN2</v>
      </c>
    </row>
    <row r="174" spans="1:9" x14ac:dyDescent="0.2">
      <c r="A174" s="3">
        <f>'MitySOM-5CSx System on Module'!A174</f>
        <v>173</v>
      </c>
      <c r="B174" s="3" t="str">
        <f>'MitySOM-5CSx System on Module'!C174</f>
        <v>B3B_RX_B26n/DQ2B/B_A_15</v>
      </c>
      <c r="C174" s="6" t="str">
        <f>IF('MitySOM-5CSx System on Module'!D174&lt;&gt;"",'MitySOM-5CSx System on Module'!D174,"")</f>
        <v>3B</v>
      </c>
      <c r="D174" s="7" t="str">
        <f>IFERROR(VLOOKUP(A174,'MitySOM-5CSX Development Kit'!$A$2:$F$86,6,FALSE),"")</f>
        <v>Bank_3B</v>
      </c>
      <c r="E174" s="6" t="str">
        <f>IF('MitySOM-5CSx System on Module'!E174&lt;&gt;"",'MitySOM-5CSx System on Module'!E174,"")</f>
        <v>AE9</v>
      </c>
      <c r="F174">
        <f>IFERROR(VLOOKUP(A174,'MitySOM-5CSX Development Kit'!$A$2:$F$86,2,FALSE),"")</f>
        <v>152</v>
      </c>
      <c r="G174" t="str">
        <f>IFERROR(VLOOKUP(A174,'MitySOM-5CSX Development Kit'!$A$2:$F$86,3,FALSE),"")</f>
        <v>HSMC1_RX16_N</v>
      </c>
      <c r="H174" t="str">
        <f>IFERROR(VLOOKUP(A174,'MitySOM-5CSX Development Kit'!$A$2:$F$86,4,FALSE),"")</f>
        <v>I/O</v>
      </c>
      <c r="I174" t="str">
        <f>IFERROR(VLOOKUP(E174,mityarm_5csx_hsmc_setup!$A$1:$B$85,2,FALSE),"")</f>
        <v>HSMC1_RX16_N</v>
      </c>
    </row>
    <row r="175" spans="1:9" x14ac:dyDescent="0.2">
      <c r="A175" s="3">
        <f>'MitySOM-5CSx System on Module'!A175</f>
        <v>174</v>
      </c>
      <c r="B175" s="3" t="str">
        <f>'MitySOM-5CSx System on Module'!C175</f>
        <v>CLK6n,FPLL_TL_FBn/B8A_RX_T9n</v>
      </c>
      <c r="C175" s="6" t="str">
        <f>IF('MitySOM-5CSx System on Module'!D175&lt;&gt;"",'MitySOM-5CSx System on Module'!D175,"")</f>
        <v>8A</v>
      </c>
      <c r="D175" s="7" t="str">
        <f>IFERROR(VLOOKUP(A175,'MitySOM-5CSX Development Kit'!$A$2:$F$86,6,FALSE),"")</f>
        <v>Bank_8A</v>
      </c>
      <c r="E175" s="6" t="str">
        <f>IF('MitySOM-5CSx System on Module'!E175&lt;&gt;"",'MitySOM-5CSx System on Module'!E175,"")</f>
        <v>D11</v>
      </c>
      <c r="F175">
        <f>IFERROR(VLOOKUP(A175,'MitySOM-5CSX Development Kit'!$A$2:$F$86,2,FALSE),"")</f>
        <v>158</v>
      </c>
      <c r="G175" t="str">
        <f>IFERROR(VLOOKUP(A175,'MitySOM-5CSX Development Kit'!$A$2:$F$86,3,FALSE),"")</f>
        <v>HSMC1_CLKIN2_N</v>
      </c>
      <c r="H175" t="str">
        <f>IFERROR(VLOOKUP(A175,'MitySOM-5CSX Development Kit'!$A$2:$F$86,4,FALSE),"")</f>
        <v>I</v>
      </c>
      <c r="I175" t="str">
        <f>IFERROR(VLOOKUP(E175,mityarm_5csx_hsmc_setup!$A$1:$B$85,2,FALSE),"")</f>
        <v>HSMC1_CLKIN2_N</v>
      </c>
    </row>
    <row r="176" spans="1:9" x14ac:dyDescent="0.2">
      <c r="A176" s="3">
        <f>'MitySOM-5CSx System on Module'!A176</f>
        <v>175</v>
      </c>
      <c r="B176" s="3" t="str">
        <f>'MitySOM-5CSx System on Module'!C176</f>
        <v>GND</v>
      </c>
      <c r="C176" s="6" t="str">
        <f>IF('MitySOM-5CSx System on Module'!D176&lt;&gt;"",'MitySOM-5CSx System on Module'!D176,"")</f>
        <v/>
      </c>
      <c r="D176" s="7" t="str">
        <f>IFERROR(VLOOKUP(A176,'MitySOM-5CSX Development Kit'!$A$2:$F$86,6,FALSE),"")</f>
        <v/>
      </c>
      <c r="E176" s="6" t="str">
        <f>IF('MitySOM-5CSx System on Module'!E176&lt;&gt;"",'MitySOM-5CSx System on Module'!E176,"")</f>
        <v/>
      </c>
      <c r="F176" t="str">
        <f>IFERROR(VLOOKUP(A176,'MitySOM-5CSX Development Kit'!$A$2:$F$86,2,FALSE),"")</f>
        <v/>
      </c>
      <c r="G176" t="str">
        <f>IFERROR(VLOOKUP(A176,'MitySOM-5CSX Development Kit'!$A$2:$F$86,3,FALSE),"")</f>
        <v/>
      </c>
      <c r="H176" t="str">
        <f>IFERROR(VLOOKUP(A176,'MitySOM-5CSX Development Kit'!$A$2:$F$86,4,FALSE),"")</f>
        <v/>
      </c>
      <c r="I176" t="str">
        <f>IFERROR(VLOOKUP(E176,mityarm_5csx_hsmc_setup!$A$1:$B$85,2,FALSE),"")</f>
        <v/>
      </c>
    </row>
    <row r="177" spans="1:9" x14ac:dyDescent="0.2">
      <c r="A177" s="3">
        <f>'MitySOM-5CSx System on Module'!A177</f>
        <v>176</v>
      </c>
      <c r="B177" s="3" t="e">
        <f>'MitySOM-5CSx System on Module'!C177</f>
        <v>#NAME?</v>
      </c>
      <c r="C177" s="6" t="str">
        <f>IF('MitySOM-5CSx System on Module'!D177&lt;&gt;"",'MitySOM-5CSx System on Module'!D177,"")</f>
        <v/>
      </c>
      <c r="D177" s="7" t="str">
        <f>IFERROR(VLOOKUP(A177,'MitySOM-5CSX Development Kit'!$A$2:$F$86,6,FALSE),"")</f>
        <v/>
      </c>
      <c r="E177" s="6" t="str">
        <f>IF('MitySOM-5CSx System on Module'!E177&lt;&gt;"",'MitySOM-5CSx System on Module'!E177,"")</f>
        <v/>
      </c>
      <c r="F177" t="str">
        <f>IFERROR(VLOOKUP(A177,'MitySOM-5CSX Development Kit'!$A$2:$F$86,2,FALSE),"")</f>
        <v/>
      </c>
      <c r="G177" t="str">
        <f>IFERROR(VLOOKUP(A177,'MitySOM-5CSX Development Kit'!$A$2:$F$86,3,FALSE),"")</f>
        <v/>
      </c>
      <c r="H177" t="str">
        <f>IFERROR(VLOOKUP(A177,'MitySOM-5CSX Development Kit'!$A$2:$F$86,4,FALSE),"")</f>
        <v/>
      </c>
      <c r="I177" t="str">
        <f>IFERROR(VLOOKUP(E177,mityarm_5csx_hsmc_setup!$A$1:$B$85,2,FALSE),"")</f>
        <v/>
      </c>
    </row>
    <row r="178" spans="1:9" x14ac:dyDescent="0.2">
      <c r="A178" s="3">
        <f>'MitySOM-5CSx System on Module'!A178</f>
        <v>177</v>
      </c>
      <c r="B178" s="3" t="str">
        <f>'MitySOM-5CSx System on Module'!C178</f>
        <v>CLK7p/B8A_RX_T1p</v>
      </c>
      <c r="C178" s="6" t="str">
        <f>IF('MitySOM-5CSx System on Module'!D178&lt;&gt;"",'MitySOM-5CSx System on Module'!D178,"")</f>
        <v>8A</v>
      </c>
      <c r="D178" s="7" t="str">
        <f>IFERROR(VLOOKUP(A178,'MitySOM-5CSX Development Kit'!$A$2:$F$86,6,FALSE),"")</f>
        <v>Bank_8A</v>
      </c>
      <c r="E178" s="6" t="str">
        <f>IF('MitySOM-5CSx System on Module'!E178&lt;&gt;"",'MitySOM-5CSx System on Module'!E178,"")</f>
        <v>D12</v>
      </c>
      <c r="F178">
        <f>IFERROR(VLOOKUP(A178,'MitySOM-5CSX Development Kit'!$A$2:$F$86,2,FALSE),"")</f>
        <v>96</v>
      </c>
      <c r="G178" t="str">
        <f>IFERROR(VLOOKUP(A178,'MitySOM-5CSX Development Kit'!$A$2:$F$86,3,FALSE),"")</f>
        <v>HSMC1_CLKIN1_P</v>
      </c>
      <c r="H178" t="str">
        <f>IFERROR(VLOOKUP(A178,'MitySOM-5CSX Development Kit'!$A$2:$F$86,4,FALSE),"")</f>
        <v>I</v>
      </c>
      <c r="I178" t="str">
        <f>IFERROR(VLOOKUP(E178,mityarm_5csx_hsmc_setup!$A$1:$B$85,2,FALSE),"")</f>
        <v>HSMC1_CLKIN1</v>
      </c>
    </row>
    <row r="179" spans="1:9" x14ac:dyDescent="0.2">
      <c r="A179" s="3">
        <f>'MitySOM-5CSx System on Module'!A179</f>
        <v>178</v>
      </c>
      <c r="B179" s="3" t="str">
        <f>'MitySOM-5CSx System on Module'!C179</f>
        <v>CLKOUT0,CLKOUTp,FPLL_TL_FB/B8A_TX_T4p</v>
      </c>
      <c r="C179" s="6" t="str">
        <f>IF('MitySOM-5CSx System on Module'!D179&lt;&gt;"",'MitySOM-5CSx System on Module'!D179,"")</f>
        <v>8A</v>
      </c>
      <c r="D179" s="7" t="str">
        <f>IFERROR(VLOOKUP(A179,'MitySOM-5CSX Development Kit'!$A$2:$F$86,6,FALSE),"")</f>
        <v>Bank_8A</v>
      </c>
      <c r="E179" s="6" t="str">
        <f>IF('MitySOM-5CSx System on Module'!E179&lt;&gt;"",'MitySOM-5CSx System on Module'!E179,"")</f>
        <v>E8</v>
      </c>
      <c r="F179">
        <f>IFERROR(VLOOKUP(A179,'MitySOM-5CSX Development Kit'!$A$2:$F$86,2,FALSE),"")</f>
        <v>155</v>
      </c>
      <c r="G179" t="str">
        <f>IFERROR(VLOOKUP(A179,'MitySOM-5CSX Development Kit'!$A$2:$F$86,3,FALSE),"")</f>
        <v>HSMC1_CLKOUT2_P</v>
      </c>
      <c r="H179" t="str">
        <f>IFERROR(VLOOKUP(A179,'MitySOM-5CSX Development Kit'!$A$2:$F$86,4,FALSE),"")</f>
        <v>O</v>
      </c>
      <c r="I179" t="str">
        <f>IFERROR(VLOOKUP(E179,mityarm_5csx_hsmc_setup!$A$1:$B$85,2,FALSE),"")</f>
        <v>HSMC1_CLKOUT2</v>
      </c>
    </row>
    <row r="180" spans="1:9" x14ac:dyDescent="0.2">
      <c r="A180" s="3">
        <f>'MitySOM-5CSx System on Module'!A180</f>
        <v>179</v>
      </c>
      <c r="B180" s="3" t="str">
        <f>'MitySOM-5CSx System on Module'!C180</f>
        <v>CLK7n/B8A_RX_T1n</v>
      </c>
      <c r="C180" s="6" t="str">
        <f>IF('MitySOM-5CSx System on Module'!D180&lt;&gt;"",'MitySOM-5CSx System on Module'!D180,"")</f>
        <v>8A</v>
      </c>
      <c r="D180" s="7" t="str">
        <f>IFERROR(VLOOKUP(A180,'MitySOM-5CSX Development Kit'!$A$2:$F$86,6,FALSE),"")</f>
        <v>Bank_8A</v>
      </c>
      <c r="E180" s="6" t="str">
        <f>IF('MitySOM-5CSx System on Module'!E180&lt;&gt;"",'MitySOM-5CSx System on Module'!E180,"")</f>
        <v>C12</v>
      </c>
      <c r="F180">
        <f>IFERROR(VLOOKUP(A180,'MitySOM-5CSX Development Kit'!$A$2:$F$86,2,FALSE),"")</f>
        <v>98</v>
      </c>
      <c r="G180" t="str">
        <f>IFERROR(VLOOKUP(A180,'MitySOM-5CSX Development Kit'!$A$2:$F$86,3,FALSE),"")</f>
        <v>HSMC1_CLKIN1_N</v>
      </c>
      <c r="H180" t="str">
        <f>IFERROR(VLOOKUP(A180,'MitySOM-5CSX Development Kit'!$A$2:$F$86,4,FALSE),"")</f>
        <v>I</v>
      </c>
      <c r="I180" t="str">
        <f>IFERROR(VLOOKUP(E180,mityarm_5csx_hsmc_setup!$A$1:$B$85,2,FALSE),"")</f>
        <v>HSMC1_CLKIN1_N</v>
      </c>
    </row>
    <row r="181" spans="1:9" x14ac:dyDescent="0.2">
      <c r="A181" s="3">
        <f>'MitySOM-5CSx System on Module'!A181</f>
        <v>180</v>
      </c>
      <c r="B181" s="3" t="str">
        <f>'MitySOM-5CSx System on Module'!C181</f>
        <v>CLKOUT1,CLKOUTn/B8A_TX_T4n</v>
      </c>
      <c r="C181" s="6" t="str">
        <f>IF('MitySOM-5CSx System on Module'!D181&lt;&gt;"",'MitySOM-5CSx System on Module'!D181,"")</f>
        <v>8A</v>
      </c>
      <c r="D181" s="7" t="str">
        <f>IFERROR(VLOOKUP(A181,'MitySOM-5CSX Development Kit'!$A$2:$F$86,6,FALSE),"")</f>
        <v>Bank_8A</v>
      </c>
      <c r="E181" s="6" t="str">
        <f>IF('MitySOM-5CSx System on Module'!E181&lt;&gt;"",'MitySOM-5CSx System on Module'!E181,"")</f>
        <v>D8</v>
      </c>
      <c r="F181">
        <f>IFERROR(VLOOKUP(A181,'MitySOM-5CSX Development Kit'!$A$2:$F$86,2,FALSE),"")</f>
        <v>157</v>
      </c>
      <c r="G181" t="str">
        <f>IFERROR(VLOOKUP(A181,'MitySOM-5CSX Development Kit'!$A$2:$F$86,3,FALSE),"")</f>
        <v>HSMC1_CLKOUT2_N</v>
      </c>
      <c r="H181" t="str">
        <f>IFERROR(VLOOKUP(A181,'MitySOM-5CSX Development Kit'!$A$2:$F$86,4,FALSE),"")</f>
        <v>O</v>
      </c>
      <c r="I181" t="str">
        <f>IFERROR(VLOOKUP(E181,mityarm_5csx_hsmc_setup!$A$1:$B$85,2,FALSE),"")</f>
        <v>HSMC1_CLKOUT2_N</v>
      </c>
    </row>
    <row r="182" spans="1:9" x14ac:dyDescent="0.2">
      <c r="A182" s="3">
        <f>'MitySOM-5CSx System on Module'!A182</f>
        <v>181</v>
      </c>
      <c r="B182" s="3" t="str">
        <f>'MitySOM-5CSx System on Module'!C182</f>
        <v>VIO_3A5A5B/NC_with_FPGA_DDR_Memory</v>
      </c>
      <c r="C182" s="6" t="str">
        <f>IF('MitySOM-5CSx System on Module'!D182&lt;&gt;"",'MitySOM-5CSx System on Module'!D182,"")</f>
        <v/>
      </c>
      <c r="D182" s="7" t="str">
        <f>IFERROR(VLOOKUP(A182,'MitySOM-5CSX Development Kit'!$A$2:$F$86,6,FALSE),"")</f>
        <v/>
      </c>
      <c r="E182" s="6" t="str">
        <f>IF('MitySOM-5CSx System on Module'!E182&lt;&gt;"",'MitySOM-5CSx System on Module'!E182,"")</f>
        <v/>
      </c>
      <c r="F182" t="str">
        <f>IFERROR(VLOOKUP(A182,'MitySOM-5CSX Development Kit'!$A$2:$F$86,2,FALSE),"")</f>
        <v/>
      </c>
      <c r="G182" t="str">
        <f>IFERROR(VLOOKUP(A182,'MitySOM-5CSX Development Kit'!$A$2:$F$86,3,FALSE),"")</f>
        <v/>
      </c>
      <c r="H182" t="str">
        <f>IFERROR(VLOOKUP(A182,'MitySOM-5CSX Development Kit'!$A$2:$F$86,4,FALSE),"")</f>
        <v/>
      </c>
      <c r="I182" t="str">
        <f>IFERROR(VLOOKUP(E182,mityarm_5csx_hsmc_setup!$A$1:$B$85,2,FALSE),"")</f>
        <v/>
      </c>
    </row>
    <row r="183" spans="1:9" x14ac:dyDescent="0.2">
      <c r="A183" s="3">
        <f>'MitySOM-5CSx System on Module'!A183</f>
        <v>182</v>
      </c>
      <c r="B183" s="3" t="str">
        <f>'MitySOM-5CSx System on Module'!C183</f>
        <v>GND</v>
      </c>
      <c r="C183" s="6" t="str">
        <f>IF('MitySOM-5CSx System on Module'!D183&lt;&gt;"",'MitySOM-5CSx System on Module'!D183,"")</f>
        <v/>
      </c>
      <c r="D183" s="7" t="str">
        <f>IFERROR(VLOOKUP(A183,'MitySOM-5CSX Development Kit'!$A$2:$F$86,6,FALSE),"")</f>
        <v/>
      </c>
      <c r="E183" s="6" t="str">
        <f>IF('MitySOM-5CSx System on Module'!E183&lt;&gt;"",'MitySOM-5CSx System on Module'!E183,"")</f>
        <v/>
      </c>
      <c r="F183" t="str">
        <f>IFERROR(VLOOKUP(A183,'MitySOM-5CSX Development Kit'!$A$2:$F$86,2,FALSE),"")</f>
        <v/>
      </c>
      <c r="G183" t="str">
        <f>IFERROR(VLOOKUP(A183,'MitySOM-5CSX Development Kit'!$A$2:$F$86,3,FALSE),"")</f>
        <v/>
      </c>
      <c r="H183" t="str">
        <f>IFERROR(VLOOKUP(A183,'MitySOM-5CSX Development Kit'!$A$2:$F$86,4,FALSE),"")</f>
        <v/>
      </c>
      <c r="I183" t="str">
        <f>IFERROR(VLOOKUP(E183,mityarm_5csx_hsmc_setup!$A$1:$B$85,2,FALSE),"")</f>
        <v/>
      </c>
    </row>
    <row r="184" spans="1:9" x14ac:dyDescent="0.2">
      <c r="A184" s="3">
        <f>'MitySOM-5CSx System on Module'!A184</f>
        <v>183</v>
      </c>
      <c r="B184" s="3" t="str">
        <f>'MitySOM-5CSx System on Module'!C184</f>
        <v>B5A_RX_R2_P/NC_with_FPGA_DDR_Memory</v>
      </c>
      <c r="C184" s="6" t="str">
        <f>IF('MitySOM-5CSx System on Module'!D184&lt;&gt;"",'MitySOM-5CSx System on Module'!D184,"")</f>
        <v>5A/NC</v>
      </c>
      <c r="D184" s="7" t="str">
        <f>IFERROR(VLOOKUP(A184,'MitySOM-5CSX Development Kit'!$A$2:$F$86,6,FALSE),"")</f>
        <v/>
      </c>
      <c r="E184" s="6" t="str">
        <f>IF('MitySOM-5CSx System on Module'!E184&lt;&gt;"",'MitySOM-5CSx System on Module'!E184,"")</f>
        <v>AA20</v>
      </c>
      <c r="F184" t="str">
        <f>IFERROR(VLOOKUP(A184,'MitySOM-5CSX Development Kit'!$A$2:$F$86,2,FALSE),"")</f>
        <v/>
      </c>
      <c r="G184" t="str">
        <f>IFERROR(VLOOKUP(A184,'MitySOM-5CSX Development Kit'!$A$2:$F$86,3,FALSE),"")</f>
        <v/>
      </c>
      <c r="H184" t="str">
        <f>IFERROR(VLOOKUP(A184,'MitySOM-5CSX Development Kit'!$A$2:$F$86,4,FALSE),"")</f>
        <v/>
      </c>
      <c r="I184" t="str">
        <f>IFERROR(VLOOKUP(E184,mityarm_5csx_hsmc_setup!$A$1:$B$85,2,FALSE),"")</f>
        <v/>
      </c>
    </row>
    <row r="185" spans="1:9" x14ac:dyDescent="0.2">
      <c r="A185" s="3">
        <f>'MitySOM-5CSx System on Module'!A185</f>
        <v>184</v>
      </c>
      <c r="B185" s="3" t="str">
        <f>'MitySOM-5CSx System on Module'!C185</f>
        <v>B3A_TX_B8_P/NC_with_FPGA_DDR_Memory</v>
      </c>
      <c r="C185" s="6" t="str">
        <f>IF('MitySOM-5CSx System on Module'!D185&lt;&gt;"",'MitySOM-5CSx System on Module'!D185,"")</f>
        <v>3A/NC</v>
      </c>
      <c r="D185" s="7" t="str">
        <f>IFERROR(VLOOKUP(A185,'MitySOM-5CSX Development Kit'!$A$2:$F$86,6,FALSE),"")</f>
        <v/>
      </c>
      <c r="E185" s="6" t="str">
        <f>IF('MitySOM-5CSx System on Module'!E185&lt;&gt;"",'MitySOM-5CSx System on Module'!E185,"")</f>
        <v>AC4</v>
      </c>
      <c r="F185" t="str">
        <f>IFERROR(VLOOKUP(A185,'MitySOM-5CSX Development Kit'!$A$2:$F$86,2,FALSE),"")</f>
        <v/>
      </c>
      <c r="G185" t="str">
        <f>IFERROR(VLOOKUP(A185,'MitySOM-5CSX Development Kit'!$A$2:$F$86,3,FALSE),"")</f>
        <v/>
      </c>
      <c r="H185" t="str">
        <f>IFERROR(VLOOKUP(A185,'MitySOM-5CSX Development Kit'!$A$2:$F$86,4,FALSE),"")</f>
        <v/>
      </c>
      <c r="I185" t="str">
        <f>IFERROR(VLOOKUP(E185,mityarm_5csx_hsmc_setup!$A$1:$B$85,2,FALSE),"")</f>
        <v/>
      </c>
    </row>
    <row r="186" spans="1:9" x14ac:dyDescent="0.2">
      <c r="A186" s="3">
        <f>'MitySOM-5CSx System on Module'!A186</f>
        <v>185</v>
      </c>
      <c r="B186" s="3" t="str">
        <f>'MitySOM-5CSx System on Module'!C186</f>
        <v>B5A_RX_R2_N/NC_with_FPGA_DDR_Memory</v>
      </c>
      <c r="C186" s="6" t="str">
        <f>IF('MitySOM-5CSx System on Module'!D186&lt;&gt;"",'MitySOM-5CSx System on Module'!D186,"")</f>
        <v>5A/NC</v>
      </c>
      <c r="D186" s="7" t="str">
        <f>IFERROR(VLOOKUP(A186,'MitySOM-5CSX Development Kit'!$A$2:$F$86,6,FALSE),"")</f>
        <v/>
      </c>
      <c r="E186" s="6" t="str">
        <f>IF('MitySOM-5CSx System on Module'!E186&lt;&gt;"",'MitySOM-5CSx System on Module'!E186,"")</f>
        <v>Y19</v>
      </c>
      <c r="F186" t="str">
        <f>IFERROR(VLOOKUP(A186,'MitySOM-5CSX Development Kit'!$A$2:$F$86,2,FALSE),"")</f>
        <v/>
      </c>
      <c r="G186" t="str">
        <f>IFERROR(VLOOKUP(A186,'MitySOM-5CSX Development Kit'!$A$2:$F$86,3,FALSE),"")</f>
        <v/>
      </c>
      <c r="H186" t="str">
        <f>IFERROR(VLOOKUP(A186,'MitySOM-5CSX Development Kit'!$A$2:$F$86,4,FALSE),"")</f>
        <v/>
      </c>
      <c r="I186" t="str">
        <f>IFERROR(VLOOKUP(E186,mityarm_5csx_hsmc_setup!$A$1:$B$85,2,FALSE),"")</f>
        <v/>
      </c>
    </row>
    <row r="187" spans="1:9" x14ac:dyDescent="0.2">
      <c r="A187" s="3">
        <f>'MitySOM-5CSx System on Module'!A187</f>
        <v>186</v>
      </c>
      <c r="B187" s="3" t="str">
        <f>'MitySOM-5CSx System on Module'!C187</f>
        <v>B3A_TX_B8_N/NC_with_FPGA_DDR_Memory</v>
      </c>
      <c r="C187" s="6" t="str">
        <f>IF('MitySOM-5CSx System on Module'!D187&lt;&gt;"",'MitySOM-5CSx System on Module'!D187,"")</f>
        <v>3A/NC</v>
      </c>
      <c r="D187" s="7" t="str">
        <f>IFERROR(VLOOKUP(A187,'MitySOM-5CSX Development Kit'!$A$2:$F$86,6,FALSE),"")</f>
        <v/>
      </c>
      <c r="E187" s="6" t="str">
        <f>IF('MitySOM-5CSx System on Module'!E187&lt;&gt;"",'MitySOM-5CSx System on Module'!E187,"")</f>
        <v>AD4</v>
      </c>
      <c r="F187" t="str">
        <f>IFERROR(VLOOKUP(A187,'MitySOM-5CSX Development Kit'!$A$2:$F$86,2,FALSE),"")</f>
        <v/>
      </c>
      <c r="G187" t="str">
        <f>IFERROR(VLOOKUP(A187,'MitySOM-5CSX Development Kit'!$A$2:$F$86,3,FALSE),"")</f>
        <v/>
      </c>
      <c r="H187" t="str">
        <f>IFERROR(VLOOKUP(A187,'MitySOM-5CSX Development Kit'!$A$2:$F$86,4,FALSE),"")</f>
        <v/>
      </c>
      <c r="I187" t="str">
        <f>IFERROR(VLOOKUP(E187,mityarm_5csx_hsmc_setup!$A$1:$B$85,2,FALSE),"")</f>
        <v/>
      </c>
    </row>
    <row r="188" spans="1:9" x14ac:dyDescent="0.2">
      <c r="A188" s="3">
        <f>'MitySOM-5CSx System on Module'!A188</f>
        <v>187</v>
      </c>
      <c r="B188" s="3" t="str">
        <f>'MitySOM-5CSx System on Module'!C188</f>
        <v>B5A_RX_R4_P/NC_with_FPGA_DDR_Memory</v>
      </c>
      <c r="C188" s="6" t="str">
        <f>IF('MitySOM-5CSx System on Module'!D188&lt;&gt;"",'MitySOM-5CSx System on Module'!D188,"")</f>
        <v>5A/NC</v>
      </c>
      <c r="D188" s="7" t="str">
        <f>IFERROR(VLOOKUP(A188,'MitySOM-5CSX Development Kit'!$A$2:$F$86,6,FALSE),"")</f>
        <v/>
      </c>
      <c r="E188" s="6" t="str">
        <f>IF('MitySOM-5CSx System on Module'!E188&lt;&gt;"",'MitySOM-5CSx System on Module'!E188,"")</f>
        <v>Y17</v>
      </c>
      <c r="F188" t="str">
        <f>IFERROR(VLOOKUP(A188,'MitySOM-5CSX Development Kit'!$A$2:$F$86,2,FALSE),"")</f>
        <v/>
      </c>
      <c r="G188" t="str">
        <f>IFERROR(VLOOKUP(A188,'MitySOM-5CSX Development Kit'!$A$2:$F$86,3,FALSE),"")</f>
        <v/>
      </c>
      <c r="H188" t="str">
        <f>IFERROR(VLOOKUP(A188,'MitySOM-5CSX Development Kit'!$A$2:$F$86,4,FALSE),"")</f>
        <v/>
      </c>
      <c r="I188" t="str">
        <f>IFERROR(VLOOKUP(E188,mityarm_5csx_hsmc_setup!$A$1:$B$85,2,FALSE),"")</f>
        <v/>
      </c>
    </row>
    <row r="189" spans="1:9" x14ac:dyDescent="0.2">
      <c r="A189" s="3">
        <f>'MitySOM-5CSx System on Module'!A189</f>
        <v>188</v>
      </c>
      <c r="B189" s="3" t="str">
        <f>'MitySOM-5CSx System on Module'!C189</f>
        <v>B3A_TX_B6_P/NC_with_FPGA_DDR_Memory</v>
      </c>
      <c r="C189" s="6" t="str">
        <f>IF('MitySOM-5CSx System on Module'!D189&lt;&gt;"",'MitySOM-5CSx System on Module'!D189,"")</f>
        <v>3A/NC</v>
      </c>
      <c r="D189" s="7" t="str">
        <f>IFERROR(VLOOKUP(A189,'MitySOM-5CSX Development Kit'!$A$2:$F$86,6,FALSE),"")</f>
        <v/>
      </c>
      <c r="E189" s="6" t="str">
        <f>IF('MitySOM-5CSx System on Module'!E189&lt;&gt;"",'MitySOM-5CSx System on Module'!E189,"")</f>
        <v>AD5</v>
      </c>
      <c r="F189" t="str">
        <f>IFERROR(VLOOKUP(A189,'MitySOM-5CSX Development Kit'!$A$2:$F$86,2,FALSE),"")</f>
        <v/>
      </c>
      <c r="G189" t="str">
        <f>IFERROR(VLOOKUP(A189,'MitySOM-5CSX Development Kit'!$A$2:$F$86,3,FALSE),"")</f>
        <v/>
      </c>
      <c r="H189" t="str">
        <f>IFERROR(VLOOKUP(A189,'MitySOM-5CSX Development Kit'!$A$2:$F$86,4,FALSE),"")</f>
        <v/>
      </c>
      <c r="I189" t="str">
        <f>IFERROR(VLOOKUP(E189,mityarm_5csx_hsmc_setup!$A$1:$B$85,2,FALSE),"")</f>
        <v/>
      </c>
    </row>
    <row r="190" spans="1:9" x14ac:dyDescent="0.2">
      <c r="A190" s="3">
        <f>'MitySOM-5CSx System on Module'!A190</f>
        <v>189</v>
      </c>
      <c r="B190" s="3" t="str">
        <f>'MitySOM-5CSx System on Module'!C190</f>
        <v>B5A_RX_R4_N/NC_with_FPGA_DDR_Memory</v>
      </c>
      <c r="C190" s="6" t="str">
        <f>IF('MitySOM-5CSx System on Module'!D190&lt;&gt;"",'MitySOM-5CSx System on Module'!D190,"")</f>
        <v>5A/NC</v>
      </c>
      <c r="D190" s="7" t="str">
        <f>IFERROR(VLOOKUP(A190,'MitySOM-5CSX Development Kit'!$A$2:$F$86,6,FALSE),"")</f>
        <v/>
      </c>
      <c r="E190" s="6" t="str">
        <f>IF('MitySOM-5CSx System on Module'!E190&lt;&gt;"",'MitySOM-5CSx System on Module'!E190,"")</f>
        <v>Y18</v>
      </c>
      <c r="F190" t="str">
        <f>IFERROR(VLOOKUP(A190,'MitySOM-5CSX Development Kit'!$A$2:$F$86,2,FALSE),"")</f>
        <v/>
      </c>
      <c r="G190" t="str">
        <f>IFERROR(VLOOKUP(A190,'MitySOM-5CSX Development Kit'!$A$2:$F$86,3,FALSE),"")</f>
        <v/>
      </c>
      <c r="H190" t="str">
        <f>IFERROR(VLOOKUP(A190,'MitySOM-5CSX Development Kit'!$A$2:$F$86,4,FALSE),"")</f>
        <v/>
      </c>
      <c r="I190" t="str">
        <f>IFERROR(VLOOKUP(E190,mityarm_5csx_hsmc_setup!$A$1:$B$85,2,FALSE),"")</f>
        <v/>
      </c>
    </row>
    <row r="191" spans="1:9" x14ac:dyDescent="0.2">
      <c r="A191" s="3">
        <f>'MitySOM-5CSx System on Module'!A191</f>
        <v>190</v>
      </c>
      <c r="B191" s="3" t="str">
        <f>'MitySOM-5CSx System on Module'!C191</f>
        <v>B3A_TX_B6_N/NC_with_FPGA_DDR_Memory</v>
      </c>
      <c r="C191" s="6" t="str">
        <f>IF('MitySOM-5CSx System on Module'!D191&lt;&gt;"",'MitySOM-5CSx System on Module'!D191,"")</f>
        <v>3A/NC</v>
      </c>
      <c r="D191" s="7" t="str">
        <f>IFERROR(VLOOKUP(A191,'MitySOM-5CSX Development Kit'!$A$2:$F$86,6,FALSE),"")</f>
        <v/>
      </c>
      <c r="E191" s="6" t="str">
        <f>IF('MitySOM-5CSx System on Module'!E191&lt;&gt;"",'MitySOM-5CSx System on Module'!E191,"")</f>
        <v>AE6</v>
      </c>
      <c r="F191" t="str">
        <f>IFERROR(VLOOKUP(A191,'MitySOM-5CSX Development Kit'!$A$2:$F$86,2,FALSE),"")</f>
        <v/>
      </c>
      <c r="G191" t="str">
        <f>IFERROR(VLOOKUP(A191,'MitySOM-5CSX Development Kit'!$A$2:$F$86,3,FALSE),"")</f>
        <v/>
      </c>
      <c r="H191" t="str">
        <f>IFERROR(VLOOKUP(A191,'MitySOM-5CSX Development Kit'!$A$2:$F$86,4,FALSE),"")</f>
        <v/>
      </c>
      <c r="I191" t="str">
        <f>IFERROR(VLOOKUP(E191,mityarm_5csx_hsmc_setup!$A$1:$B$85,2,FALSE),"")</f>
        <v/>
      </c>
    </row>
    <row r="192" spans="1:9" x14ac:dyDescent="0.2">
      <c r="A192" s="3">
        <f>'MitySOM-5CSx System on Module'!A192</f>
        <v>191</v>
      </c>
      <c r="B192" s="3" t="str">
        <f>'MitySOM-5CSx System on Module'!C192</f>
        <v>B3A_RX_B7_P/NC_with_FPGA_DDR_Memory</v>
      </c>
      <c r="C192" s="6" t="str">
        <f>IF('MitySOM-5CSx System on Module'!D192&lt;&gt;"",'MitySOM-5CSx System on Module'!D192,"")</f>
        <v>3A/NC</v>
      </c>
      <c r="D192" s="7" t="str">
        <f>IFERROR(VLOOKUP(A192,'MitySOM-5CSX Development Kit'!$A$2:$F$86,6,FALSE),"")</f>
        <v/>
      </c>
      <c r="E192" s="6" t="str">
        <f>IF('MitySOM-5CSx System on Module'!E192&lt;&gt;"",'MitySOM-5CSx System on Module'!E192,"")</f>
        <v>Y11</v>
      </c>
      <c r="F192" t="str">
        <f>IFERROR(VLOOKUP(A192,'MitySOM-5CSX Development Kit'!$A$2:$F$86,2,FALSE),"")</f>
        <v/>
      </c>
      <c r="G192" t="str">
        <f>IFERROR(VLOOKUP(A192,'MitySOM-5CSX Development Kit'!$A$2:$F$86,3,FALSE),"")</f>
        <v/>
      </c>
      <c r="H192" t="str">
        <f>IFERROR(VLOOKUP(A192,'MitySOM-5CSX Development Kit'!$A$2:$F$86,4,FALSE),"")</f>
        <v/>
      </c>
      <c r="I192" t="str">
        <f>IFERROR(VLOOKUP(E192,mityarm_5csx_hsmc_setup!$A$1:$B$85,2,FALSE),"")</f>
        <v/>
      </c>
    </row>
    <row r="193" spans="1:9" x14ac:dyDescent="0.2">
      <c r="A193" s="3">
        <f>'MitySOM-5CSx System on Module'!A193</f>
        <v>192</v>
      </c>
      <c r="B193" s="3" t="str">
        <f>'MitySOM-5CSx System on Module'!C193</f>
        <v>B3A_TX_B4_P/NC_with_FPGA_DDR_Memory</v>
      </c>
      <c r="C193" s="6" t="str">
        <f>IF('MitySOM-5CSx System on Module'!D193&lt;&gt;"",'MitySOM-5CSx System on Module'!D193,"")</f>
        <v>3A/NC</v>
      </c>
      <c r="D193" s="7" t="str">
        <f>IFERROR(VLOOKUP(A193,'MitySOM-5CSX Development Kit'!$A$2:$F$86,6,FALSE),"")</f>
        <v/>
      </c>
      <c r="E193" s="6" t="str">
        <f>IF('MitySOM-5CSx System on Module'!E193&lt;&gt;"",'MitySOM-5CSx System on Module'!E193,"")</f>
        <v>AA4</v>
      </c>
      <c r="F193" t="str">
        <f>IFERROR(VLOOKUP(A193,'MitySOM-5CSX Development Kit'!$A$2:$F$86,2,FALSE),"")</f>
        <v/>
      </c>
      <c r="G193" t="str">
        <f>IFERROR(VLOOKUP(A193,'MitySOM-5CSX Development Kit'!$A$2:$F$86,3,FALSE),"")</f>
        <v/>
      </c>
      <c r="H193" t="str">
        <f>IFERROR(VLOOKUP(A193,'MitySOM-5CSX Development Kit'!$A$2:$F$86,4,FALSE),"")</f>
        <v/>
      </c>
      <c r="I193" t="str">
        <f>IFERROR(VLOOKUP(E193,mityarm_5csx_hsmc_setup!$A$1:$B$85,2,FALSE),"")</f>
        <v/>
      </c>
    </row>
    <row r="194" spans="1:9" x14ac:dyDescent="0.2">
      <c r="A194" s="3">
        <f>'MitySOM-5CSx System on Module'!A194</f>
        <v>193</v>
      </c>
      <c r="B194" s="3" t="str">
        <f>'MitySOM-5CSx System on Module'!C194</f>
        <v>B3A_RX_B7_N/NC_with_FPGA_DDR_Memory</v>
      </c>
      <c r="C194" s="6" t="str">
        <f>IF('MitySOM-5CSx System on Module'!D194&lt;&gt;"",'MitySOM-5CSx System on Module'!D194,"")</f>
        <v>3A/NC</v>
      </c>
      <c r="D194" s="7" t="str">
        <f>IFERROR(VLOOKUP(A194,'MitySOM-5CSX Development Kit'!$A$2:$F$86,6,FALSE),"")</f>
        <v/>
      </c>
      <c r="E194" s="6" t="str">
        <f>IF('MitySOM-5CSx System on Module'!E194&lt;&gt;"",'MitySOM-5CSx System on Module'!E194,"")</f>
        <v>AA11</v>
      </c>
      <c r="F194" t="str">
        <f>IFERROR(VLOOKUP(A194,'MitySOM-5CSX Development Kit'!$A$2:$F$86,2,FALSE),"")</f>
        <v/>
      </c>
      <c r="G194" t="str">
        <f>IFERROR(VLOOKUP(A194,'MitySOM-5CSX Development Kit'!$A$2:$F$86,3,FALSE),"")</f>
        <v/>
      </c>
      <c r="H194" t="str">
        <f>IFERROR(VLOOKUP(A194,'MitySOM-5CSX Development Kit'!$A$2:$F$86,4,FALSE),"")</f>
        <v/>
      </c>
      <c r="I194" t="str">
        <f>IFERROR(VLOOKUP(E194,mityarm_5csx_hsmc_setup!$A$1:$B$85,2,FALSE),"")</f>
        <v/>
      </c>
    </row>
    <row r="195" spans="1:9" x14ac:dyDescent="0.2">
      <c r="A195" s="3">
        <f>'MitySOM-5CSx System on Module'!A195</f>
        <v>194</v>
      </c>
      <c r="B195" s="3" t="str">
        <f>'MitySOM-5CSx System on Module'!C195</f>
        <v>B3A_TX_B4_N/NC_with_FPGA_DDR_Memory</v>
      </c>
      <c r="C195" s="6" t="str">
        <f>IF('MitySOM-5CSx System on Module'!D195&lt;&gt;"",'MitySOM-5CSx System on Module'!D195,"")</f>
        <v>3A/NC</v>
      </c>
      <c r="D195" s="7" t="str">
        <f>IFERROR(VLOOKUP(A195,'MitySOM-5CSX Development Kit'!$A$2:$F$86,6,FALSE),"")</f>
        <v/>
      </c>
      <c r="E195" s="6" t="str">
        <f>IF('MitySOM-5CSx System on Module'!E195&lt;&gt;"",'MitySOM-5CSx System on Module'!E195,"")</f>
        <v>AB4</v>
      </c>
      <c r="F195" t="str">
        <f>IFERROR(VLOOKUP(A195,'MitySOM-5CSX Development Kit'!$A$2:$F$86,2,FALSE),"")</f>
        <v/>
      </c>
      <c r="G195" t="str">
        <f>IFERROR(VLOOKUP(A195,'MitySOM-5CSX Development Kit'!$A$2:$F$86,3,FALSE),"")</f>
        <v/>
      </c>
      <c r="H195" t="str">
        <f>IFERROR(VLOOKUP(A195,'MitySOM-5CSX Development Kit'!$A$2:$F$86,4,FALSE),"")</f>
        <v/>
      </c>
      <c r="I195" t="str">
        <f>IFERROR(VLOOKUP(E195,mityarm_5csx_hsmc_setup!$A$1:$B$85,2,FALSE),"")</f>
        <v/>
      </c>
    </row>
    <row r="196" spans="1:9" x14ac:dyDescent="0.2">
      <c r="A196" s="3">
        <f>'MitySOM-5CSx System on Module'!A196</f>
        <v>195</v>
      </c>
      <c r="B196" s="3" t="str">
        <f>'MitySOM-5CSx System on Module'!C196</f>
        <v>B3A_RX_B5_P/NC_with_FPGA_DDR_Memory</v>
      </c>
      <c r="C196" s="6" t="str">
        <f>IF('MitySOM-5CSx System on Module'!D196&lt;&gt;"",'MitySOM-5CSx System on Module'!D196,"")</f>
        <v>3A/NC</v>
      </c>
      <c r="D196" s="7" t="str">
        <f>IFERROR(VLOOKUP(A196,'MitySOM-5CSX Development Kit'!$A$2:$F$86,6,FALSE),"")</f>
        <v/>
      </c>
      <c r="E196" s="6" t="str">
        <f>IF('MitySOM-5CSx System on Module'!E196&lt;&gt;"",'MitySOM-5CSx System on Module'!E196,"")</f>
        <v>U10</v>
      </c>
      <c r="F196" t="str">
        <f>IFERROR(VLOOKUP(A196,'MitySOM-5CSX Development Kit'!$A$2:$F$86,2,FALSE),"")</f>
        <v/>
      </c>
      <c r="G196" t="str">
        <f>IFERROR(VLOOKUP(A196,'MitySOM-5CSX Development Kit'!$A$2:$F$86,3,FALSE),"")</f>
        <v/>
      </c>
      <c r="H196" t="str">
        <f>IFERROR(VLOOKUP(A196,'MitySOM-5CSX Development Kit'!$A$2:$F$86,4,FALSE),"")</f>
        <v/>
      </c>
      <c r="I196" t="str">
        <f>IFERROR(VLOOKUP(E196,mityarm_5csx_hsmc_setup!$A$1:$B$85,2,FALSE),"")</f>
        <v/>
      </c>
    </row>
    <row r="197" spans="1:9" x14ac:dyDescent="0.2">
      <c r="A197" s="3">
        <f>'MitySOM-5CSx System on Module'!A197</f>
        <v>196</v>
      </c>
      <c r="B197" s="3" t="str">
        <f>'MitySOM-5CSx System on Module'!C197</f>
        <v>B3A_TX_B2_P/NC_with_FPGA_DDR_Memory</v>
      </c>
      <c r="C197" s="6" t="str">
        <f>IF('MitySOM-5CSx System on Module'!D197&lt;&gt;"",'MitySOM-5CSx System on Module'!D197,"")</f>
        <v>3A/NC</v>
      </c>
      <c r="D197" s="7" t="str">
        <f>IFERROR(VLOOKUP(A197,'MitySOM-5CSX Development Kit'!$A$2:$F$86,6,FALSE),"")</f>
        <v/>
      </c>
      <c r="E197" s="6" t="str">
        <f>IF('MitySOM-5CSx System on Module'!E197&lt;&gt;"",'MitySOM-5CSx System on Module'!E197,"")</f>
        <v>Y5</v>
      </c>
      <c r="F197" t="str">
        <f>IFERROR(VLOOKUP(A197,'MitySOM-5CSX Development Kit'!$A$2:$F$86,2,FALSE),"")</f>
        <v/>
      </c>
      <c r="G197" t="str">
        <f>IFERROR(VLOOKUP(A197,'MitySOM-5CSX Development Kit'!$A$2:$F$86,3,FALSE),"")</f>
        <v/>
      </c>
      <c r="H197" t="str">
        <f>IFERROR(VLOOKUP(A197,'MitySOM-5CSX Development Kit'!$A$2:$F$86,4,FALSE),"")</f>
        <v/>
      </c>
      <c r="I197" t="str">
        <f>IFERROR(VLOOKUP(E197,mityarm_5csx_hsmc_setup!$A$1:$B$85,2,FALSE),"")</f>
        <v/>
      </c>
    </row>
    <row r="198" spans="1:9" x14ac:dyDescent="0.2">
      <c r="A198" s="3">
        <f>'MitySOM-5CSx System on Module'!A198</f>
        <v>197</v>
      </c>
      <c r="B198" s="3" t="str">
        <f>'MitySOM-5CSx System on Module'!C198</f>
        <v>B3A_RX_B5_N/NC_with_FPGA_DDR_Memory</v>
      </c>
      <c r="C198" s="6" t="str">
        <f>IF('MitySOM-5CSx System on Module'!D198&lt;&gt;"",'MitySOM-5CSx System on Module'!D198,"")</f>
        <v>3A/NC</v>
      </c>
      <c r="D198" s="7" t="str">
        <f>IFERROR(VLOOKUP(A198,'MitySOM-5CSX Development Kit'!$A$2:$F$86,6,FALSE),"")</f>
        <v/>
      </c>
      <c r="E198" s="6" t="str">
        <f>IF('MitySOM-5CSx System on Module'!E198&lt;&gt;"",'MitySOM-5CSx System on Module'!E198,"")</f>
        <v>V10</v>
      </c>
      <c r="F198" t="str">
        <f>IFERROR(VLOOKUP(A198,'MitySOM-5CSX Development Kit'!$A$2:$F$86,2,FALSE),"")</f>
        <v/>
      </c>
      <c r="G198" t="str">
        <f>IFERROR(VLOOKUP(A198,'MitySOM-5CSX Development Kit'!$A$2:$F$86,3,FALSE),"")</f>
        <v/>
      </c>
      <c r="H198" t="str">
        <f>IFERROR(VLOOKUP(A198,'MitySOM-5CSX Development Kit'!$A$2:$F$86,4,FALSE),"")</f>
        <v/>
      </c>
      <c r="I198" t="str">
        <f>IFERROR(VLOOKUP(E198,mityarm_5csx_hsmc_setup!$A$1:$B$85,2,FALSE),"")</f>
        <v/>
      </c>
    </row>
    <row r="199" spans="1:9" x14ac:dyDescent="0.2">
      <c r="A199" s="3">
        <f>'MitySOM-5CSx System on Module'!A199</f>
        <v>198</v>
      </c>
      <c r="B199" s="3" t="str">
        <f>'MitySOM-5CSx System on Module'!C199</f>
        <v>B3A_TX_B2_N/NC_with_FPGA_DDR_Memory</v>
      </c>
      <c r="C199" s="6" t="str">
        <f>IF('MitySOM-5CSx System on Module'!D199&lt;&gt;"",'MitySOM-5CSx System on Module'!D199,"")</f>
        <v>3A/NC</v>
      </c>
      <c r="D199" s="7" t="str">
        <f>IFERROR(VLOOKUP(A199,'MitySOM-5CSX Development Kit'!$A$2:$F$86,6,FALSE),"")</f>
        <v/>
      </c>
      <c r="E199" s="6" t="str">
        <f>IF('MitySOM-5CSx System on Module'!E199&lt;&gt;"",'MitySOM-5CSx System on Module'!E199,"")</f>
        <v>Y4</v>
      </c>
      <c r="F199" t="str">
        <f>IFERROR(VLOOKUP(A199,'MitySOM-5CSX Development Kit'!$A$2:$F$86,2,FALSE),"")</f>
        <v/>
      </c>
      <c r="G199" t="str">
        <f>IFERROR(VLOOKUP(A199,'MitySOM-5CSX Development Kit'!$A$2:$F$86,3,FALSE),"")</f>
        <v/>
      </c>
      <c r="H199" t="str">
        <f>IFERROR(VLOOKUP(A199,'MitySOM-5CSX Development Kit'!$A$2:$F$86,4,FALSE),"")</f>
        <v/>
      </c>
      <c r="I199" t="str">
        <f>IFERROR(VLOOKUP(E199,mityarm_5csx_hsmc_setup!$A$1:$B$85,2,FALSE),"")</f>
        <v/>
      </c>
    </row>
    <row r="200" spans="1:9" x14ac:dyDescent="0.2">
      <c r="A200" s="3">
        <f>'MitySOM-5CSx System on Module'!A200</f>
        <v>199</v>
      </c>
      <c r="B200" s="3" t="str">
        <f>'MitySOM-5CSx System on Module'!C200</f>
        <v>B3A_RX_B3_P/NC_with_FPGA_DDR_Memory</v>
      </c>
      <c r="C200" s="6" t="str">
        <f>IF('MitySOM-5CSx System on Module'!D200&lt;&gt;"",'MitySOM-5CSx System on Module'!D200,"")</f>
        <v>3A/NC</v>
      </c>
      <c r="D200" s="7" t="str">
        <f>IFERROR(VLOOKUP(A200,'MitySOM-5CSX Development Kit'!$A$2:$F$86,6,FALSE),"")</f>
        <v/>
      </c>
      <c r="E200" s="6" t="str">
        <f>IF('MitySOM-5CSx System on Module'!E200&lt;&gt;"",'MitySOM-5CSx System on Module'!E200,"")</f>
        <v>U9</v>
      </c>
      <c r="F200" t="str">
        <f>IFERROR(VLOOKUP(A200,'MitySOM-5CSX Development Kit'!$A$2:$F$86,2,FALSE),"")</f>
        <v/>
      </c>
      <c r="G200" t="str">
        <f>IFERROR(VLOOKUP(A200,'MitySOM-5CSX Development Kit'!$A$2:$F$86,3,FALSE),"")</f>
        <v/>
      </c>
      <c r="H200" t="str">
        <f>IFERROR(VLOOKUP(A200,'MitySOM-5CSX Development Kit'!$A$2:$F$86,4,FALSE),"")</f>
        <v/>
      </c>
      <c r="I200" t="str">
        <f>IFERROR(VLOOKUP(E200,mityarm_5csx_hsmc_setup!$A$1:$B$85,2,FALSE),"")</f>
        <v/>
      </c>
    </row>
    <row r="201" spans="1:9" x14ac:dyDescent="0.2">
      <c r="A201" s="3">
        <f>'MitySOM-5CSx System on Module'!A201</f>
        <v>200</v>
      </c>
      <c r="B201" s="3" t="str">
        <f>'MitySOM-5CSx System on Module'!C201</f>
        <v>GND</v>
      </c>
      <c r="C201" s="6" t="str">
        <f>IF('MitySOM-5CSx System on Module'!D201&lt;&gt;"",'MitySOM-5CSx System on Module'!D201,"")</f>
        <v/>
      </c>
      <c r="D201" s="7" t="str">
        <f>IFERROR(VLOOKUP(A201,'MitySOM-5CSX Development Kit'!$A$2:$F$86,6,FALSE),"")</f>
        <v/>
      </c>
      <c r="E201" s="6" t="str">
        <f>IF('MitySOM-5CSx System on Module'!E201&lt;&gt;"",'MitySOM-5CSx System on Module'!E201,"")</f>
        <v/>
      </c>
      <c r="F201" t="str">
        <f>IFERROR(VLOOKUP(A201,'MitySOM-5CSX Development Kit'!$A$2:$F$86,2,FALSE),"")</f>
        <v/>
      </c>
      <c r="G201" t="str">
        <f>IFERROR(VLOOKUP(A201,'MitySOM-5CSX Development Kit'!$A$2:$F$86,3,FALSE),"")</f>
        <v/>
      </c>
      <c r="H201" t="str">
        <f>IFERROR(VLOOKUP(A201,'MitySOM-5CSX Development Kit'!$A$2:$F$86,4,FALSE),"")</f>
        <v/>
      </c>
      <c r="I201" t="str">
        <f>IFERROR(VLOOKUP(E201,mityarm_5csx_hsmc_setup!$A$1:$B$85,2,FALSE),"")</f>
        <v/>
      </c>
    </row>
    <row r="202" spans="1:9" x14ac:dyDescent="0.2">
      <c r="A202" s="3">
        <f>'MitySOM-5CSx System on Module'!A202</f>
        <v>201</v>
      </c>
      <c r="B202" s="3" t="str">
        <f>'MitySOM-5CSx System on Module'!C202</f>
        <v>B3A_RX_B3_N/NC_with_FPGA_DDR_Memory</v>
      </c>
      <c r="C202" s="6" t="str">
        <f>IF('MitySOM-5CSx System on Module'!D202&lt;&gt;"",'MitySOM-5CSx System on Module'!D202,"")</f>
        <v>3A/NC</v>
      </c>
      <c r="D202" s="7" t="str">
        <f>IFERROR(VLOOKUP(A202,'MitySOM-5CSX Development Kit'!$A$2:$F$86,6,FALSE),"")</f>
        <v/>
      </c>
      <c r="E202" s="6" t="str">
        <f>IF('MitySOM-5CSx System on Module'!E202&lt;&gt;"",'MitySOM-5CSx System on Module'!E202,"")</f>
        <v>T8</v>
      </c>
      <c r="F202" t="str">
        <f>IFERROR(VLOOKUP(A202,'MitySOM-5CSX Development Kit'!$A$2:$F$86,2,FALSE),"")</f>
        <v/>
      </c>
      <c r="G202" t="str">
        <f>IFERROR(VLOOKUP(A202,'MitySOM-5CSX Development Kit'!$A$2:$F$86,3,FALSE),"")</f>
        <v/>
      </c>
      <c r="H202" t="str">
        <f>IFERROR(VLOOKUP(A202,'MitySOM-5CSX Development Kit'!$A$2:$F$86,4,FALSE),"")</f>
        <v/>
      </c>
      <c r="I202" t="str">
        <f>IFERROR(VLOOKUP(E202,mityarm_5csx_hsmc_setup!$A$1:$B$85,2,FALSE),"")</f>
        <v/>
      </c>
    </row>
    <row r="203" spans="1:9" x14ac:dyDescent="0.2">
      <c r="A203" s="3">
        <f>'MitySOM-5CSx System on Module'!A203</f>
        <v>202</v>
      </c>
      <c r="B203" s="3" t="str">
        <f>'MitySOM-5CSx System on Module'!C203</f>
        <v>GXB_RX_L0p</v>
      </c>
      <c r="C203" s="6" t="str">
        <f>IF('MitySOM-5CSx System on Module'!D203&lt;&gt;"",'MitySOM-5CSx System on Module'!D203,"")</f>
        <v>GXB_L0</v>
      </c>
      <c r="D203" s="7" t="str">
        <f>IFERROR(VLOOKUP(A203,'MitySOM-5CSX Development Kit'!$A$2:$F$86,6,FALSE),"")</f>
        <v/>
      </c>
      <c r="E203" s="6" t="str">
        <f>IF('MitySOM-5CSx System on Module'!E203&lt;&gt;"",'MitySOM-5CSx System on Module'!E203,"")</f>
        <v>AF2</v>
      </c>
      <c r="F203" t="str">
        <f>IFERROR(VLOOKUP(A203,'MitySOM-5CSX Development Kit'!$A$2:$F$86,2,FALSE),"")</f>
        <v/>
      </c>
      <c r="G203" t="str">
        <f>IFERROR(VLOOKUP(A203,'MitySOM-5CSX Development Kit'!$A$2:$F$86,3,FALSE),"")</f>
        <v/>
      </c>
      <c r="H203" t="str">
        <f>IFERROR(VLOOKUP(A203,'MitySOM-5CSX Development Kit'!$A$2:$F$86,4,FALSE),"")</f>
        <v/>
      </c>
      <c r="I203" t="str">
        <f>IFERROR(VLOOKUP(E203,mityarm_5csx_hsmc_setup!$A$1:$B$85,2,FALSE),"")</f>
        <v/>
      </c>
    </row>
    <row r="204" spans="1:9" x14ac:dyDescent="0.2">
      <c r="A204" s="3">
        <f>'MitySOM-5CSx System on Module'!A204</f>
        <v>203</v>
      </c>
      <c r="B204" s="3" t="str">
        <f>'MitySOM-5CSx System on Module'!C204</f>
        <v>B3A_RX_B1_P/NC_with_FPGA_DDR_Memory</v>
      </c>
      <c r="C204" s="6" t="str">
        <f>IF('MitySOM-5CSx System on Module'!D204&lt;&gt;"",'MitySOM-5CSx System on Module'!D204,"")</f>
        <v>3A/NC</v>
      </c>
      <c r="D204" s="7" t="str">
        <f>IFERROR(VLOOKUP(A204,'MitySOM-5CSX Development Kit'!$A$2:$F$86,6,FALSE),"")</f>
        <v/>
      </c>
      <c r="E204" s="6" t="str">
        <f>IF('MitySOM-5CSx System on Module'!E204&lt;&gt;"",'MitySOM-5CSx System on Module'!E204,"")</f>
        <v>W8</v>
      </c>
      <c r="F204" t="str">
        <f>IFERROR(VLOOKUP(A204,'MitySOM-5CSX Development Kit'!$A$2:$F$86,2,FALSE),"")</f>
        <v/>
      </c>
      <c r="G204" t="str">
        <f>IFERROR(VLOOKUP(A204,'MitySOM-5CSX Development Kit'!$A$2:$F$86,3,FALSE),"")</f>
        <v/>
      </c>
      <c r="H204" t="str">
        <f>IFERROR(VLOOKUP(A204,'MitySOM-5CSX Development Kit'!$A$2:$F$86,4,FALSE),"")</f>
        <v/>
      </c>
      <c r="I204" t="str">
        <f>IFERROR(VLOOKUP(E204,mityarm_5csx_hsmc_setup!$A$1:$B$85,2,FALSE),"")</f>
        <v/>
      </c>
    </row>
    <row r="205" spans="1:9" x14ac:dyDescent="0.2">
      <c r="A205" s="3">
        <f>'MitySOM-5CSx System on Module'!A205</f>
        <v>204</v>
      </c>
      <c r="B205" s="3" t="str">
        <f>'MitySOM-5CSx System on Module'!C205</f>
        <v>GXB_RX_L0n</v>
      </c>
      <c r="C205" s="6" t="str">
        <f>IF('MitySOM-5CSx System on Module'!D205&lt;&gt;"",'MitySOM-5CSx System on Module'!D205,"")</f>
        <v>GXB_L0</v>
      </c>
      <c r="D205" s="7" t="str">
        <f>IFERROR(VLOOKUP(A205,'MitySOM-5CSX Development Kit'!$A$2:$F$86,6,FALSE),"")</f>
        <v/>
      </c>
      <c r="E205" s="6" t="str">
        <f>IF('MitySOM-5CSx System on Module'!E205&lt;&gt;"",'MitySOM-5CSx System on Module'!E205,"")</f>
        <v>AF1</v>
      </c>
      <c r="F205" t="str">
        <f>IFERROR(VLOOKUP(A205,'MitySOM-5CSX Development Kit'!$A$2:$F$86,2,FALSE),"")</f>
        <v/>
      </c>
      <c r="G205" t="str">
        <f>IFERROR(VLOOKUP(A205,'MitySOM-5CSX Development Kit'!$A$2:$F$86,3,FALSE),"")</f>
        <v/>
      </c>
      <c r="H205" t="str">
        <f>IFERROR(VLOOKUP(A205,'MitySOM-5CSX Development Kit'!$A$2:$F$86,4,FALSE),"")</f>
        <v/>
      </c>
      <c r="I205" t="str">
        <f>IFERROR(VLOOKUP(E205,mityarm_5csx_hsmc_setup!$A$1:$B$85,2,FALSE),"")</f>
        <v/>
      </c>
    </row>
    <row r="206" spans="1:9" x14ac:dyDescent="0.2">
      <c r="A206" s="3">
        <f>'MitySOM-5CSx System on Module'!A206</f>
        <v>205</v>
      </c>
      <c r="B206" s="3" t="str">
        <f>'MitySOM-5CSx System on Module'!C206</f>
        <v>B3A_RX_B1_N/NC_with_FPGA_DDR_Memory</v>
      </c>
      <c r="C206" s="6" t="str">
        <f>IF('MitySOM-5CSx System on Module'!D206&lt;&gt;"",'MitySOM-5CSx System on Module'!D206,"")</f>
        <v>3A/NC</v>
      </c>
      <c r="D206" s="7" t="str">
        <f>IFERROR(VLOOKUP(A206,'MitySOM-5CSX Development Kit'!$A$2:$F$86,6,FALSE),"")</f>
        <v/>
      </c>
      <c r="E206" s="6" t="str">
        <f>IF('MitySOM-5CSx System on Module'!E206&lt;&gt;"",'MitySOM-5CSx System on Module'!E206,"")</f>
        <v>Y8</v>
      </c>
      <c r="F206" t="str">
        <f>IFERROR(VLOOKUP(A206,'MitySOM-5CSX Development Kit'!$A$2:$F$86,2,FALSE),"")</f>
        <v/>
      </c>
      <c r="G206" t="str">
        <f>IFERROR(VLOOKUP(A206,'MitySOM-5CSX Development Kit'!$A$2:$F$86,3,FALSE),"")</f>
        <v/>
      </c>
      <c r="H206" t="str">
        <f>IFERROR(VLOOKUP(A206,'MitySOM-5CSX Development Kit'!$A$2:$F$86,4,FALSE),"")</f>
        <v/>
      </c>
      <c r="I206" t="str">
        <f>IFERROR(VLOOKUP(E206,mityarm_5csx_hsmc_setup!$A$1:$B$85,2,FALSE),"")</f>
        <v/>
      </c>
    </row>
    <row r="207" spans="1:9" x14ac:dyDescent="0.2">
      <c r="A207" s="3">
        <f>'MitySOM-5CSx System on Module'!A207</f>
        <v>206</v>
      </c>
      <c r="B207" s="3" t="str">
        <f>'MitySOM-5CSx System on Module'!C207</f>
        <v>GND</v>
      </c>
      <c r="C207" s="6" t="str">
        <f>IF('MitySOM-5CSx System on Module'!D207&lt;&gt;"",'MitySOM-5CSx System on Module'!D207,"")</f>
        <v/>
      </c>
      <c r="D207" s="7" t="str">
        <f>IFERROR(VLOOKUP(A207,'MitySOM-5CSX Development Kit'!$A$2:$F$86,6,FALSE),"")</f>
        <v/>
      </c>
      <c r="E207" s="6" t="str">
        <f>IF('MitySOM-5CSx System on Module'!E207&lt;&gt;"",'MitySOM-5CSx System on Module'!E207,"")</f>
        <v/>
      </c>
      <c r="F207" t="str">
        <f>IFERROR(VLOOKUP(A207,'MitySOM-5CSX Development Kit'!$A$2:$F$86,2,FALSE),"")</f>
        <v/>
      </c>
      <c r="G207" t="str">
        <f>IFERROR(VLOOKUP(A207,'MitySOM-5CSX Development Kit'!$A$2:$F$86,3,FALSE),"")</f>
        <v/>
      </c>
      <c r="H207" t="str">
        <f>IFERROR(VLOOKUP(A207,'MitySOM-5CSX Development Kit'!$A$2:$F$86,4,FALSE),"")</f>
        <v/>
      </c>
      <c r="I207" t="str">
        <f>IFERROR(VLOOKUP(E207,mityarm_5csx_hsmc_setup!$A$1:$B$85,2,FALSE),"")</f>
        <v/>
      </c>
    </row>
    <row r="208" spans="1:9" x14ac:dyDescent="0.2">
      <c r="A208" s="3">
        <f>'MitySOM-5CSx System on Module'!A208</f>
        <v>207</v>
      </c>
      <c r="B208" s="3" t="str">
        <f>'MitySOM-5CSx System on Module'!C208</f>
        <v>GND</v>
      </c>
      <c r="C208" s="6" t="str">
        <f>IF('MitySOM-5CSx System on Module'!D208&lt;&gt;"",'MitySOM-5CSx System on Module'!D208,"")</f>
        <v/>
      </c>
      <c r="D208" s="7" t="str">
        <f>IFERROR(VLOOKUP(A208,'MitySOM-5CSX Development Kit'!$A$2:$F$86,6,FALSE),"")</f>
        <v/>
      </c>
      <c r="E208" s="6" t="str">
        <f>IF('MitySOM-5CSx System on Module'!E208&lt;&gt;"",'MitySOM-5CSx System on Module'!E208,"")</f>
        <v/>
      </c>
      <c r="F208" t="str">
        <f>IFERROR(VLOOKUP(A208,'MitySOM-5CSX Development Kit'!$A$2:$F$86,2,FALSE),"")</f>
        <v/>
      </c>
      <c r="G208" t="str">
        <f>IFERROR(VLOOKUP(A208,'MitySOM-5CSX Development Kit'!$A$2:$F$86,3,FALSE),"")</f>
        <v/>
      </c>
      <c r="H208" t="str">
        <f>IFERROR(VLOOKUP(A208,'MitySOM-5CSX Development Kit'!$A$2:$F$86,4,FALSE),"")</f>
        <v/>
      </c>
      <c r="I208" t="str">
        <f>IFERROR(VLOOKUP(E208,mityarm_5csx_hsmc_setup!$A$1:$B$85,2,FALSE),"")</f>
        <v/>
      </c>
    </row>
    <row r="209" spans="1:9" x14ac:dyDescent="0.2">
      <c r="A209" s="3">
        <f>'MitySOM-5CSx System on Module'!A209</f>
        <v>208</v>
      </c>
      <c r="B209" s="3" t="str">
        <f>'MitySOM-5CSx System on Module'!C209</f>
        <v>GXB_RX_L1p</v>
      </c>
      <c r="C209" s="6" t="str">
        <f>IF('MitySOM-5CSx System on Module'!D209&lt;&gt;"",'MitySOM-5CSx System on Module'!D209,"")</f>
        <v>GXB_L0</v>
      </c>
      <c r="D209" s="7" t="str">
        <f>IFERROR(VLOOKUP(A209,'MitySOM-5CSX Development Kit'!$A$2:$F$86,6,FALSE),"")</f>
        <v/>
      </c>
      <c r="E209" s="6" t="str">
        <f>IF('MitySOM-5CSx System on Module'!E209&lt;&gt;"",'MitySOM-5CSx System on Module'!E209,"")</f>
        <v>AB2</v>
      </c>
      <c r="F209" t="str">
        <f>IFERROR(VLOOKUP(A209,'MitySOM-5CSX Development Kit'!$A$2:$F$86,2,FALSE),"")</f>
        <v/>
      </c>
      <c r="G209" t="str">
        <f>IFERROR(VLOOKUP(A209,'MitySOM-5CSX Development Kit'!$A$2:$F$86,3,FALSE),"")</f>
        <v/>
      </c>
      <c r="H209" t="str">
        <f>IFERROR(VLOOKUP(A209,'MitySOM-5CSX Development Kit'!$A$2:$F$86,4,FALSE),"")</f>
        <v/>
      </c>
      <c r="I209" t="str">
        <f>IFERROR(VLOOKUP(E209,mityarm_5csx_hsmc_setup!$A$1:$B$85,2,FALSE),"")</f>
        <v/>
      </c>
    </row>
    <row r="210" spans="1:9" x14ac:dyDescent="0.2">
      <c r="A210" s="3">
        <f>'MitySOM-5CSx System on Module'!A210</f>
        <v>209</v>
      </c>
      <c r="B210" s="3" t="str">
        <f>'MitySOM-5CSx System on Module'!C210</f>
        <v>GXB_TX_0_P</v>
      </c>
      <c r="C210" s="6" t="str">
        <f>IF('MitySOM-5CSx System on Module'!D210&lt;&gt;"",'MitySOM-5CSx System on Module'!D210,"")</f>
        <v>GXB_L0</v>
      </c>
      <c r="D210" s="7" t="str">
        <f>IFERROR(VLOOKUP(A210,'MitySOM-5CSX Development Kit'!$A$2:$F$86,6,FALSE),"")</f>
        <v/>
      </c>
      <c r="E210" s="6" t="str">
        <f>IF('MitySOM-5CSx System on Module'!E210&lt;&gt;"",'MitySOM-5CSx System on Module'!E210,"")</f>
        <v>AD2</v>
      </c>
      <c r="F210" t="str">
        <f>IFERROR(VLOOKUP(A210,'MitySOM-5CSX Development Kit'!$A$2:$F$86,2,FALSE),"")</f>
        <v/>
      </c>
      <c r="G210" t="str">
        <f>IFERROR(VLOOKUP(A210,'MitySOM-5CSX Development Kit'!$A$2:$F$86,3,FALSE),"")</f>
        <v/>
      </c>
      <c r="H210" t="str">
        <f>IFERROR(VLOOKUP(A210,'MitySOM-5CSX Development Kit'!$A$2:$F$86,4,FALSE),"")</f>
        <v/>
      </c>
      <c r="I210" t="str">
        <f>IFERROR(VLOOKUP(E210,mityarm_5csx_hsmc_setup!$A$1:$B$85,2,FALSE),"")</f>
        <v/>
      </c>
    </row>
    <row r="211" spans="1:9" x14ac:dyDescent="0.2">
      <c r="A211" s="3">
        <f>'MitySOM-5CSx System on Module'!A211</f>
        <v>210</v>
      </c>
      <c r="B211" s="3" t="str">
        <f>'MitySOM-5CSx System on Module'!C211</f>
        <v>GXB_RX_L1n</v>
      </c>
      <c r="C211" s="6" t="str">
        <f>IF('MitySOM-5CSx System on Module'!D211&lt;&gt;"",'MitySOM-5CSx System on Module'!D211,"")</f>
        <v>GXB_L0</v>
      </c>
      <c r="D211" s="7" t="str">
        <f>IFERROR(VLOOKUP(A211,'MitySOM-5CSX Development Kit'!$A$2:$F$86,6,FALSE),"")</f>
        <v/>
      </c>
      <c r="E211" s="6" t="str">
        <f>IF('MitySOM-5CSx System on Module'!E211&lt;&gt;"",'MitySOM-5CSx System on Module'!E211,"")</f>
        <v>AB1</v>
      </c>
      <c r="F211" t="str">
        <f>IFERROR(VLOOKUP(A211,'MitySOM-5CSX Development Kit'!$A$2:$F$86,2,FALSE),"")</f>
        <v/>
      </c>
      <c r="G211" t="str">
        <f>IFERROR(VLOOKUP(A211,'MitySOM-5CSX Development Kit'!$A$2:$F$86,3,FALSE),"")</f>
        <v/>
      </c>
      <c r="H211" t="str">
        <f>IFERROR(VLOOKUP(A211,'MitySOM-5CSX Development Kit'!$A$2:$F$86,4,FALSE),"")</f>
        <v/>
      </c>
      <c r="I211" t="str">
        <f>IFERROR(VLOOKUP(E211,mityarm_5csx_hsmc_setup!$A$1:$B$85,2,FALSE),"")</f>
        <v/>
      </c>
    </row>
    <row r="212" spans="1:9" x14ac:dyDescent="0.2">
      <c r="A212" s="3">
        <f>'MitySOM-5CSx System on Module'!A212</f>
        <v>211</v>
      </c>
      <c r="B212" s="3" t="str">
        <f>'MitySOM-5CSx System on Module'!C212</f>
        <v>GXB_TX_0_N</v>
      </c>
      <c r="C212" s="6" t="str">
        <f>IF('MitySOM-5CSx System on Module'!D212&lt;&gt;"",'MitySOM-5CSx System on Module'!D212,"")</f>
        <v>GXB_L0</v>
      </c>
      <c r="D212" s="7" t="str">
        <f>IFERROR(VLOOKUP(A212,'MitySOM-5CSX Development Kit'!$A$2:$F$86,6,FALSE),"")</f>
        <v/>
      </c>
      <c r="E212" s="6" t="str">
        <f>IF('MitySOM-5CSx System on Module'!E212&lt;&gt;"",'MitySOM-5CSx System on Module'!E212,"")</f>
        <v>AD1</v>
      </c>
      <c r="F212" t="str">
        <f>IFERROR(VLOOKUP(A212,'MitySOM-5CSX Development Kit'!$A$2:$F$86,2,FALSE),"")</f>
        <v/>
      </c>
      <c r="G212" t="str">
        <f>IFERROR(VLOOKUP(A212,'MitySOM-5CSX Development Kit'!$A$2:$F$86,3,FALSE),"")</f>
        <v/>
      </c>
      <c r="H212" t="str">
        <f>IFERROR(VLOOKUP(A212,'MitySOM-5CSX Development Kit'!$A$2:$F$86,4,FALSE),"")</f>
        <v/>
      </c>
      <c r="I212" t="str">
        <f>IFERROR(VLOOKUP(E212,mityarm_5csx_hsmc_setup!$A$1:$B$85,2,FALSE),"")</f>
        <v/>
      </c>
    </row>
    <row r="213" spans="1:9" x14ac:dyDescent="0.2">
      <c r="A213" s="3">
        <f>'MitySOM-5CSx System on Module'!A213</f>
        <v>212</v>
      </c>
      <c r="B213" s="3" t="str">
        <f>'MitySOM-5CSx System on Module'!C213</f>
        <v>GND</v>
      </c>
      <c r="C213" s="6" t="str">
        <f>IF('MitySOM-5CSx System on Module'!D213&lt;&gt;"",'MitySOM-5CSx System on Module'!D213,"")</f>
        <v/>
      </c>
      <c r="D213" s="7" t="str">
        <f>IFERROR(VLOOKUP(A213,'MitySOM-5CSX Development Kit'!$A$2:$F$86,6,FALSE),"")</f>
        <v/>
      </c>
      <c r="E213" s="6" t="str">
        <f>IF('MitySOM-5CSx System on Module'!E213&lt;&gt;"",'MitySOM-5CSx System on Module'!E213,"")</f>
        <v/>
      </c>
      <c r="F213" t="str">
        <f>IFERROR(VLOOKUP(A213,'MitySOM-5CSX Development Kit'!$A$2:$F$86,2,FALSE),"")</f>
        <v/>
      </c>
      <c r="G213" t="str">
        <f>IFERROR(VLOOKUP(A213,'MitySOM-5CSX Development Kit'!$A$2:$F$86,3,FALSE),"")</f>
        <v/>
      </c>
      <c r="H213" t="str">
        <f>IFERROR(VLOOKUP(A213,'MitySOM-5CSX Development Kit'!$A$2:$F$86,4,FALSE),"")</f>
        <v/>
      </c>
      <c r="I213" t="str">
        <f>IFERROR(VLOOKUP(E213,mityarm_5csx_hsmc_setup!$A$1:$B$85,2,FALSE),"")</f>
        <v/>
      </c>
    </row>
    <row r="214" spans="1:9" x14ac:dyDescent="0.2">
      <c r="A214" s="3">
        <f>'MitySOM-5CSx System on Module'!A214</f>
        <v>213</v>
      </c>
      <c r="B214" s="3" t="str">
        <f>'MitySOM-5CSx System on Module'!C214</f>
        <v>GND</v>
      </c>
      <c r="C214" s="6" t="str">
        <f>IF('MitySOM-5CSx System on Module'!D214&lt;&gt;"",'MitySOM-5CSx System on Module'!D214,"")</f>
        <v/>
      </c>
      <c r="D214" s="7" t="str">
        <f>IFERROR(VLOOKUP(A214,'MitySOM-5CSX Development Kit'!$A$2:$F$86,6,FALSE),"")</f>
        <v/>
      </c>
      <c r="E214" s="6" t="str">
        <f>IF('MitySOM-5CSx System on Module'!E214&lt;&gt;"",'MitySOM-5CSx System on Module'!E214,"")</f>
        <v/>
      </c>
      <c r="F214" t="str">
        <f>IFERROR(VLOOKUP(A214,'MitySOM-5CSX Development Kit'!$A$2:$F$86,2,FALSE),"")</f>
        <v/>
      </c>
      <c r="G214" t="str">
        <f>IFERROR(VLOOKUP(A214,'MitySOM-5CSX Development Kit'!$A$2:$F$86,3,FALSE),"")</f>
        <v/>
      </c>
      <c r="H214" t="str">
        <f>IFERROR(VLOOKUP(A214,'MitySOM-5CSX Development Kit'!$A$2:$F$86,4,FALSE),"")</f>
        <v/>
      </c>
      <c r="I214" t="str">
        <f>IFERROR(VLOOKUP(E214,mityarm_5csx_hsmc_setup!$A$1:$B$85,2,FALSE),"")</f>
        <v/>
      </c>
    </row>
    <row r="215" spans="1:9" x14ac:dyDescent="0.2">
      <c r="A215" s="3">
        <f>'MitySOM-5CSx System on Module'!A215</f>
        <v>214</v>
      </c>
      <c r="B215" s="3" t="str">
        <f>'MitySOM-5CSx System on Module'!C215</f>
        <v>GXB_RX_L2p</v>
      </c>
      <c r="C215" s="6" t="str">
        <f>IF('MitySOM-5CSx System on Module'!D215&lt;&gt;"",'MitySOM-5CSx System on Module'!D215,"")</f>
        <v>GXB_L0</v>
      </c>
      <c r="D215" s="7" t="str">
        <f>IFERROR(VLOOKUP(A215,'MitySOM-5CSX Development Kit'!$A$2:$F$86,6,FALSE),"")</f>
        <v/>
      </c>
      <c r="E215" s="6" t="str">
        <f>IF('MitySOM-5CSx System on Module'!E215&lt;&gt;"",'MitySOM-5CSx System on Module'!E215,"")</f>
        <v>V2</v>
      </c>
      <c r="F215" t="str">
        <f>IFERROR(VLOOKUP(A215,'MitySOM-5CSX Development Kit'!$A$2:$F$86,2,FALSE),"")</f>
        <v/>
      </c>
      <c r="G215" t="str">
        <f>IFERROR(VLOOKUP(A215,'MitySOM-5CSX Development Kit'!$A$2:$F$86,3,FALSE),"")</f>
        <v/>
      </c>
      <c r="H215" t="str">
        <f>IFERROR(VLOOKUP(A215,'MitySOM-5CSX Development Kit'!$A$2:$F$86,4,FALSE),"")</f>
        <v/>
      </c>
      <c r="I215" t="str">
        <f>IFERROR(VLOOKUP(E215,mityarm_5csx_hsmc_setup!$A$1:$B$85,2,FALSE),"")</f>
        <v/>
      </c>
    </row>
    <row r="216" spans="1:9" x14ac:dyDescent="0.2">
      <c r="A216" s="3">
        <f>'MitySOM-5CSx System on Module'!A216</f>
        <v>215</v>
      </c>
      <c r="B216" s="3" t="str">
        <f>'MitySOM-5CSx System on Module'!C216</f>
        <v>GXB_TX_1_N</v>
      </c>
      <c r="C216" s="6" t="str">
        <f>IF('MitySOM-5CSx System on Module'!D216&lt;&gt;"",'MitySOM-5CSx System on Module'!D216,"")</f>
        <v>GXB_L0</v>
      </c>
      <c r="D216" s="7" t="str">
        <f>IFERROR(VLOOKUP(A216,'MitySOM-5CSX Development Kit'!$A$2:$F$86,6,FALSE),"")</f>
        <v/>
      </c>
      <c r="E216" s="6" t="str">
        <f>IF('MitySOM-5CSx System on Module'!E216&lt;&gt;"",'MitySOM-5CSx System on Module'!E216,"")</f>
        <v>Y1</v>
      </c>
      <c r="F216" t="str">
        <f>IFERROR(VLOOKUP(A216,'MitySOM-5CSX Development Kit'!$A$2:$F$86,2,FALSE),"")</f>
        <v/>
      </c>
      <c r="G216" t="str">
        <f>IFERROR(VLOOKUP(A216,'MitySOM-5CSX Development Kit'!$A$2:$F$86,3,FALSE),"")</f>
        <v/>
      </c>
      <c r="H216" t="str">
        <f>IFERROR(VLOOKUP(A216,'MitySOM-5CSX Development Kit'!$A$2:$F$86,4,FALSE),"")</f>
        <v/>
      </c>
      <c r="I216" t="str">
        <f>IFERROR(VLOOKUP(E216,mityarm_5csx_hsmc_setup!$A$1:$B$85,2,FALSE),"")</f>
        <v/>
      </c>
    </row>
    <row r="217" spans="1:9" x14ac:dyDescent="0.2">
      <c r="A217" s="3">
        <f>'MitySOM-5CSx System on Module'!A217</f>
        <v>215</v>
      </c>
      <c r="B217" s="3" t="str">
        <f>'MitySOM-5CSx System on Module'!C217</f>
        <v>GXB_TX_1_P</v>
      </c>
      <c r="C217" s="6" t="str">
        <f>IF('MitySOM-5CSx System on Module'!D217&lt;&gt;"",'MitySOM-5CSx System on Module'!D217,"")</f>
        <v>GXB_L0</v>
      </c>
      <c r="D217" s="7" t="str">
        <f>IFERROR(VLOOKUP(A217,'MitySOM-5CSX Development Kit'!$A$2:$F$86,6,FALSE),"")</f>
        <v/>
      </c>
      <c r="E217" s="6" t="str">
        <f>IF('MitySOM-5CSx System on Module'!E217&lt;&gt;"",'MitySOM-5CSx System on Module'!E217,"")</f>
        <v>Y2</v>
      </c>
      <c r="F217" t="str">
        <f>IFERROR(VLOOKUP(A217,'MitySOM-5CSX Development Kit'!$A$2:$F$86,2,FALSE),"")</f>
        <v/>
      </c>
      <c r="G217" t="str">
        <f>IFERROR(VLOOKUP(A217,'MitySOM-5CSX Development Kit'!$A$2:$F$86,3,FALSE),"")</f>
        <v/>
      </c>
      <c r="H217" t="str">
        <f>IFERROR(VLOOKUP(A217,'MitySOM-5CSX Development Kit'!$A$2:$F$86,4,FALSE),"")</f>
        <v/>
      </c>
      <c r="I217" t="str">
        <f>IFERROR(VLOOKUP(E217,mityarm_5csx_hsmc_setup!$A$1:$B$85,2,FALSE),"")</f>
        <v/>
      </c>
    </row>
    <row r="218" spans="1:9" x14ac:dyDescent="0.2">
      <c r="A218" s="3">
        <f>'MitySOM-5CSx System on Module'!A218</f>
        <v>216</v>
      </c>
      <c r="B218" s="3" t="str">
        <f>'MitySOM-5CSx System on Module'!C218</f>
        <v>GXB_RX_L2n</v>
      </c>
      <c r="C218" s="6" t="str">
        <f>IF('MitySOM-5CSx System on Module'!D218&lt;&gt;"",'MitySOM-5CSx System on Module'!D218,"")</f>
        <v>GXB_L0</v>
      </c>
      <c r="D218" s="7" t="str">
        <f>IFERROR(VLOOKUP(A218,'MitySOM-5CSX Development Kit'!$A$2:$F$86,6,FALSE),"")</f>
        <v/>
      </c>
      <c r="E218" s="6" t="str">
        <f>IF('MitySOM-5CSx System on Module'!E218&lt;&gt;"",'MitySOM-5CSx System on Module'!E218,"")</f>
        <v>V1</v>
      </c>
      <c r="F218" t="str">
        <f>IFERROR(VLOOKUP(A218,'MitySOM-5CSX Development Kit'!$A$2:$F$86,2,FALSE),"")</f>
        <v/>
      </c>
      <c r="G218" t="str">
        <f>IFERROR(VLOOKUP(A218,'MitySOM-5CSX Development Kit'!$A$2:$F$86,3,FALSE),"")</f>
        <v/>
      </c>
      <c r="H218" t="str">
        <f>IFERROR(VLOOKUP(A218,'MitySOM-5CSX Development Kit'!$A$2:$F$86,4,FALSE),"")</f>
        <v/>
      </c>
      <c r="I218" t="str">
        <f>IFERROR(VLOOKUP(E218,mityarm_5csx_hsmc_setup!$A$1:$B$85,2,FALSE),"")</f>
        <v/>
      </c>
    </row>
    <row r="219" spans="1:9" x14ac:dyDescent="0.2">
      <c r="A219" s="3">
        <f>'MitySOM-5CSx System on Module'!A219</f>
        <v>218</v>
      </c>
      <c r="B219" s="3" t="str">
        <f>'MitySOM-5CSx System on Module'!C219</f>
        <v>GND</v>
      </c>
      <c r="C219" s="6" t="str">
        <f>IF('MitySOM-5CSx System on Module'!D219&lt;&gt;"",'MitySOM-5CSx System on Module'!D219,"")</f>
        <v/>
      </c>
      <c r="D219" s="7" t="str">
        <f>IFERROR(VLOOKUP(A219,'MitySOM-5CSX Development Kit'!$A$2:$F$86,6,FALSE),"")</f>
        <v/>
      </c>
      <c r="E219" s="6" t="str">
        <f>IF('MitySOM-5CSx System on Module'!E219&lt;&gt;"",'MitySOM-5CSx System on Module'!E219,"")</f>
        <v/>
      </c>
      <c r="F219" t="str">
        <f>IFERROR(VLOOKUP(A219,'MitySOM-5CSX Development Kit'!$A$2:$F$86,2,FALSE),"")</f>
        <v/>
      </c>
      <c r="G219" t="str">
        <f>IFERROR(VLOOKUP(A219,'MitySOM-5CSX Development Kit'!$A$2:$F$86,3,FALSE),"")</f>
        <v/>
      </c>
      <c r="H219" t="str">
        <f>IFERROR(VLOOKUP(A219,'MitySOM-5CSX Development Kit'!$A$2:$F$86,4,FALSE),"")</f>
        <v/>
      </c>
      <c r="I219" t="str">
        <f>IFERROR(VLOOKUP(E219,mityarm_5csx_hsmc_setup!$A$1:$B$85,2,FALSE),"")</f>
        <v/>
      </c>
    </row>
    <row r="220" spans="1:9" x14ac:dyDescent="0.2">
      <c r="A220" s="3">
        <f>'MitySOM-5CSx System on Module'!A220</f>
        <v>219</v>
      </c>
      <c r="B220" s="3" t="str">
        <f>'MitySOM-5CSx System on Module'!C220</f>
        <v>GND</v>
      </c>
      <c r="C220" s="6" t="str">
        <f>IF('MitySOM-5CSx System on Module'!D220&lt;&gt;"",'MitySOM-5CSx System on Module'!D220,"")</f>
        <v/>
      </c>
      <c r="D220" s="7" t="str">
        <f>IFERROR(VLOOKUP(A220,'MitySOM-5CSX Development Kit'!$A$2:$F$86,6,FALSE),"")</f>
        <v/>
      </c>
      <c r="E220" s="6" t="str">
        <f>IF('MitySOM-5CSx System on Module'!E220&lt;&gt;"",'MitySOM-5CSx System on Module'!E220,"")</f>
        <v/>
      </c>
      <c r="F220" t="str">
        <f>IFERROR(VLOOKUP(A220,'MitySOM-5CSX Development Kit'!$A$2:$F$86,2,FALSE),"")</f>
        <v/>
      </c>
      <c r="G220" t="str">
        <f>IFERROR(VLOOKUP(A220,'MitySOM-5CSX Development Kit'!$A$2:$F$86,3,FALSE),"")</f>
        <v/>
      </c>
      <c r="H220" t="str">
        <f>IFERROR(VLOOKUP(A220,'MitySOM-5CSX Development Kit'!$A$2:$F$86,4,FALSE),"")</f>
        <v/>
      </c>
      <c r="I220" t="str">
        <f>IFERROR(VLOOKUP(E220,mityarm_5csx_hsmc_setup!$A$1:$B$85,2,FALSE),"")</f>
        <v/>
      </c>
    </row>
    <row r="221" spans="1:9" x14ac:dyDescent="0.2">
      <c r="A221" s="3">
        <f>'MitySOM-5CSx System on Module'!A221</f>
        <v>220</v>
      </c>
      <c r="B221" s="3" t="str">
        <f>'MitySOM-5CSx System on Module'!C221</f>
        <v>REFCLK0Lp</v>
      </c>
      <c r="C221" s="6" t="str">
        <f>IF('MitySOM-5CSx System on Module'!D221&lt;&gt;"",'MitySOM-5CSx System on Module'!D221,"")</f>
        <v>GXB_L0</v>
      </c>
      <c r="D221" s="7" t="str">
        <f>IFERROR(VLOOKUP(A221,'MitySOM-5CSX Development Kit'!$A$2:$F$86,6,FALSE),"")</f>
        <v/>
      </c>
      <c r="E221" s="6" t="str">
        <f>IF('MitySOM-5CSx System on Module'!E221&lt;&gt;"",'MitySOM-5CSx System on Module'!E221,"")</f>
        <v>V5</v>
      </c>
      <c r="F221" t="str">
        <f>IFERROR(VLOOKUP(A221,'MitySOM-5CSX Development Kit'!$A$2:$F$86,2,FALSE),"")</f>
        <v/>
      </c>
      <c r="G221" t="str">
        <f>IFERROR(VLOOKUP(A221,'MitySOM-5CSX Development Kit'!$A$2:$F$86,3,FALSE),"")</f>
        <v/>
      </c>
      <c r="H221" t="str">
        <f>IFERROR(VLOOKUP(A221,'MitySOM-5CSX Development Kit'!$A$2:$F$86,4,FALSE),"")</f>
        <v/>
      </c>
      <c r="I221" t="str">
        <f>IFERROR(VLOOKUP(E221,mityarm_5csx_hsmc_setup!$A$1:$B$85,2,FALSE),"")</f>
        <v/>
      </c>
    </row>
    <row r="222" spans="1:9" x14ac:dyDescent="0.2">
      <c r="A222" s="3">
        <f>'MitySOM-5CSx System on Module'!A222</f>
        <v>221</v>
      </c>
      <c r="B222" s="3" t="str">
        <f>'MitySOM-5CSx System on Module'!C222</f>
        <v>GXB_TX_2_P</v>
      </c>
      <c r="C222" s="6" t="str">
        <f>IF('MitySOM-5CSx System on Module'!D222&lt;&gt;"",'MitySOM-5CSx System on Module'!D222,"")</f>
        <v>GXB_L0</v>
      </c>
      <c r="D222" s="7" t="str">
        <f>IFERROR(VLOOKUP(A222,'MitySOM-5CSX Development Kit'!$A$2:$F$86,6,FALSE),"")</f>
        <v/>
      </c>
      <c r="E222" s="6" t="str">
        <f>IF('MitySOM-5CSx System on Module'!E222&lt;&gt;"",'MitySOM-5CSx System on Module'!E222,"")</f>
        <v>T2</v>
      </c>
      <c r="F222" t="str">
        <f>IFERROR(VLOOKUP(A222,'MitySOM-5CSX Development Kit'!$A$2:$F$86,2,FALSE),"")</f>
        <v/>
      </c>
      <c r="G222" t="str">
        <f>IFERROR(VLOOKUP(A222,'MitySOM-5CSX Development Kit'!$A$2:$F$86,3,FALSE),"")</f>
        <v/>
      </c>
      <c r="H222" t="str">
        <f>IFERROR(VLOOKUP(A222,'MitySOM-5CSX Development Kit'!$A$2:$F$86,4,FALSE),"")</f>
        <v/>
      </c>
      <c r="I222" t="str">
        <f>IFERROR(VLOOKUP(E222,mityarm_5csx_hsmc_setup!$A$1:$B$85,2,FALSE),"")</f>
        <v/>
      </c>
    </row>
    <row r="223" spans="1:9" x14ac:dyDescent="0.2">
      <c r="A223" s="3">
        <f>'MitySOM-5CSx System on Module'!A223</f>
        <v>222</v>
      </c>
      <c r="B223" s="3" t="str">
        <f>'MitySOM-5CSx System on Module'!C223</f>
        <v>REFCLK0Ln</v>
      </c>
      <c r="C223" s="6" t="str">
        <f>IF('MitySOM-5CSx System on Module'!D223&lt;&gt;"",'MitySOM-5CSx System on Module'!D223,"")</f>
        <v>GXB_L0</v>
      </c>
      <c r="D223" s="7" t="str">
        <f>IFERROR(VLOOKUP(A223,'MitySOM-5CSX Development Kit'!$A$2:$F$86,6,FALSE),"")</f>
        <v/>
      </c>
      <c r="E223" s="6" t="str">
        <f>IF('MitySOM-5CSx System on Module'!E223&lt;&gt;"",'MitySOM-5CSx System on Module'!E223,"")</f>
        <v>V4</v>
      </c>
      <c r="F223" t="str">
        <f>IFERROR(VLOOKUP(A223,'MitySOM-5CSX Development Kit'!$A$2:$F$86,2,FALSE),"")</f>
        <v/>
      </c>
      <c r="G223" t="str">
        <f>IFERROR(VLOOKUP(A223,'MitySOM-5CSX Development Kit'!$A$2:$F$86,3,FALSE),"")</f>
        <v/>
      </c>
      <c r="H223" t="str">
        <f>IFERROR(VLOOKUP(A223,'MitySOM-5CSX Development Kit'!$A$2:$F$86,4,FALSE),"")</f>
        <v/>
      </c>
      <c r="I223" t="str">
        <f>IFERROR(VLOOKUP(E223,mityarm_5csx_hsmc_setup!$A$1:$B$85,2,FALSE),"")</f>
        <v/>
      </c>
    </row>
    <row r="224" spans="1:9" x14ac:dyDescent="0.2">
      <c r="A224" s="3">
        <f>'MitySOM-5CSx System on Module'!A224</f>
        <v>223</v>
      </c>
      <c r="B224" s="3" t="str">
        <f>'MitySOM-5CSx System on Module'!C224</f>
        <v>GXB_TX_2_N</v>
      </c>
      <c r="C224" s="6" t="str">
        <f>IF('MitySOM-5CSx System on Module'!D224&lt;&gt;"",'MitySOM-5CSx System on Module'!D224,"")</f>
        <v>GXB_L0</v>
      </c>
      <c r="D224" s="7" t="str">
        <f>IFERROR(VLOOKUP(A224,'MitySOM-5CSX Development Kit'!$A$2:$F$86,6,FALSE),"")</f>
        <v/>
      </c>
      <c r="E224" s="6" t="str">
        <f>IF('MitySOM-5CSx System on Module'!E224&lt;&gt;"",'MitySOM-5CSx System on Module'!E224,"")</f>
        <v>T1</v>
      </c>
      <c r="F224" t="str">
        <f>IFERROR(VLOOKUP(A224,'MitySOM-5CSX Development Kit'!$A$2:$F$86,2,FALSE),"")</f>
        <v/>
      </c>
      <c r="G224" t="str">
        <f>IFERROR(VLOOKUP(A224,'MitySOM-5CSX Development Kit'!$A$2:$F$86,3,FALSE),"")</f>
        <v/>
      </c>
      <c r="H224" t="str">
        <f>IFERROR(VLOOKUP(A224,'MitySOM-5CSX Development Kit'!$A$2:$F$86,4,FALSE),"")</f>
        <v/>
      </c>
      <c r="I224" t="str">
        <f>IFERROR(VLOOKUP(E224,mityarm_5csx_hsmc_setup!$A$1:$B$85,2,FALSE),"")</f>
        <v/>
      </c>
    </row>
    <row r="225" spans="1:9" x14ac:dyDescent="0.2">
      <c r="A225" s="3">
        <f>'MitySOM-5CSx System on Module'!A225</f>
        <v>224</v>
      </c>
      <c r="B225" s="3" t="str">
        <f>'MitySOM-5CSx System on Module'!C225</f>
        <v>GND</v>
      </c>
      <c r="C225" s="6" t="str">
        <f>IF('MitySOM-5CSx System on Module'!D225&lt;&gt;"",'MitySOM-5CSx System on Module'!D225,"")</f>
        <v/>
      </c>
      <c r="D225" s="7" t="str">
        <f>IFERROR(VLOOKUP(A225,'MitySOM-5CSX Development Kit'!$A$2:$F$86,6,FALSE),"")</f>
        <v/>
      </c>
      <c r="E225" s="6" t="str">
        <f>IF('MitySOM-5CSx System on Module'!E225&lt;&gt;"",'MitySOM-5CSx System on Module'!E225,"")</f>
        <v/>
      </c>
      <c r="F225" t="str">
        <f>IFERROR(VLOOKUP(A225,'MitySOM-5CSX Development Kit'!$A$2:$F$86,2,FALSE),"")</f>
        <v/>
      </c>
      <c r="G225" t="str">
        <f>IFERROR(VLOOKUP(A225,'MitySOM-5CSX Development Kit'!$A$2:$F$86,3,FALSE),"")</f>
        <v/>
      </c>
      <c r="H225" t="str">
        <f>IFERROR(VLOOKUP(A225,'MitySOM-5CSX Development Kit'!$A$2:$F$86,4,FALSE),"")</f>
        <v/>
      </c>
      <c r="I225" t="str">
        <f>IFERROR(VLOOKUP(E225,mityarm_5csx_hsmc_setup!$A$1:$B$85,2,FALSE),"")</f>
        <v/>
      </c>
    </row>
    <row r="226" spans="1:9" x14ac:dyDescent="0.2">
      <c r="A226" s="3">
        <f>'MitySOM-5CSx System on Module'!A226</f>
        <v>225</v>
      </c>
      <c r="B226" s="3" t="str">
        <f>'MitySOM-5CSx System on Module'!C226</f>
        <v>GND</v>
      </c>
      <c r="C226" s="6" t="str">
        <f>IF('MitySOM-5CSx System on Module'!D226&lt;&gt;"",'MitySOM-5CSx System on Module'!D226,"")</f>
        <v/>
      </c>
      <c r="D226" s="7" t="str">
        <f>IFERROR(VLOOKUP(A226,'MitySOM-5CSX Development Kit'!$A$2:$F$86,6,FALSE),"")</f>
        <v/>
      </c>
      <c r="E226" s="6" t="str">
        <f>IF('MitySOM-5CSx System on Module'!E226&lt;&gt;"",'MitySOM-5CSx System on Module'!E226,"")</f>
        <v/>
      </c>
      <c r="F226" t="str">
        <f>IFERROR(VLOOKUP(A226,'MitySOM-5CSX Development Kit'!$A$2:$F$86,2,FALSE),"")</f>
        <v/>
      </c>
      <c r="G226" t="str">
        <f>IFERROR(VLOOKUP(A226,'MitySOM-5CSX Development Kit'!$A$2:$F$86,3,FALSE),"")</f>
        <v/>
      </c>
      <c r="H226" t="str">
        <f>IFERROR(VLOOKUP(A226,'MitySOM-5CSX Development Kit'!$A$2:$F$86,4,FALSE),"")</f>
        <v/>
      </c>
      <c r="I226" t="str">
        <f>IFERROR(VLOOKUP(E226,mityarm_5csx_hsmc_setup!$A$1:$B$85,2,FALSE),"")</f>
        <v/>
      </c>
    </row>
    <row r="227" spans="1:9" x14ac:dyDescent="0.2">
      <c r="A227" s="3">
        <f>'MitySOM-5CSx System on Module'!A227</f>
        <v>226</v>
      </c>
      <c r="B227" s="3" t="str">
        <f>'MitySOM-5CSx System on Module'!C227</f>
        <v>GXB_RX_L3p</v>
      </c>
      <c r="C227" s="6" t="str">
        <f>IF('MitySOM-5CSx System on Module'!D227&lt;&gt;"",'MitySOM-5CSx System on Module'!D227,"")</f>
        <v>GXB_L1</v>
      </c>
      <c r="D227" s="7" t="str">
        <f>IFERROR(VLOOKUP(A227,'MitySOM-5CSX Development Kit'!$A$2:$F$86,6,FALSE),"")</f>
        <v/>
      </c>
      <c r="E227" s="6" t="str">
        <f>IF('MitySOM-5CSx System on Module'!E227&lt;&gt;"",'MitySOM-5CSx System on Module'!E227,"")</f>
        <v>P2</v>
      </c>
      <c r="F227" t="str">
        <f>IFERROR(VLOOKUP(A227,'MitySOM-5CSX Development Kit'!$A$2:$F$86,2,FALSE),"")</f>
        <v/>
      </c>
      <c r="G227" t="str">
        <f>IFERROR(VLOOKUP(A227,'MitySOM-5CSX Development Kit'!$A$2:$F$86,3,FALSE),"")</f>
        <v/>
      </c>
      <c r="H227" t="str">
        <f>IFERROR(VLOOKUP(A227,'MitySOM-5CSX Development Kit'!$A$2:$F$86,4,FALSE),"")</f>
        <v/>
      </c>
      <c r="I227" t="str">
        <f>IFERROR(VLOOKUP(E227,mityarm_5csx_hsmc_setup!$A$1:$B$85,2,FALSE),"")</f>
        <v/>
      </c>
    </row>
    <row r="228" spans="1:9" x14ac:dyDescent="0.2">
      <c r="A228" s="3">
        <f>'MitySOM-5CSx System on Module'!A228</f>
        <v>227</v>
      </c>
      <c r="B228" s="3" t="str">
        <f>'MitySOM-5CSx System on Module'!C228</f>
        <v>GXB_REFCLK1_P</v>
      </c>
      <c r="C228" s="6" t="str">
        <f>IF('MitySOM-5CSx System on Module'!D228&lt;&gt;"",'MitySOM-5CSx System on Module'!D228,"")</f>
        <v>GXB_L1</v>
      </c>
      <c r="D228" s="7" t="str">
        <f>IFERROR(VLOOKUP(A228,'MitySOM-5CSX Development Kit'!$A$2:$F$86,6,FALSE),"")</f>
        <v/>
      </c>
      <c r="E228" s="6" t="str">
        <f>IF('MitySOM-5CSx System on Module'!E228&lt;&gt;"",'MitySOM-5CSx System on Module'!E228,"")</f>
        <v>P8</v>
      </c>
      <c r="F228" t="str">
        <f>IFERROR(VLOOKUP(A228,'MitySOM-5CSX Development Kit'!$A$2:$F$86,2,FALSE),"")</f>
        <v/>
      </c>
      <c r="G228" t="str">
        <f>IFERROR(VLOOKUP(A228,'MitySOM-5CSX Development Kit'!$A$2:$F$86,3,FALSE),"")</f>
        <v/>
      </c>
      <c r="H228" t="str">
        <f>IFERROR(VLOOKUP(A228,'MitySOM-5CSX Development Kit'!$A$2:$F$86,4,FALSE),"")</f>
        <v/>
      </c>
      <c r="I228" t="str">
        <f>IFERROR(VLOOKUP(E228,mityarm_5csx_hsmc_setup!$A$1:$B$85,2,FALSE),"")</f>
        <v/>
      </c>
    </row>
    <row r="229" spans="1:9" x14ac:dyDescent="0.2">
      <c r="A229" s="3">
        <f>'MitySOM-5CSx System on Module'!A229</f>
        <v>228</v>
      </c>
      <c r="B229" s="3" t="str">
        <f>'MitySOM-5CSx System on Module'!C229</f>
        <v>GXB_RX_L3n</v>
      </c>
      <c r="C229" s="6" t="str">
        <f>IF('MitySOM-5CSx System on Module'!D229&lt;&gt;"",'MitySOM-5CSx System on Module'!D229,"")</f>
        <v>GXB_L1</v>
      </c>
      <c r="D229" s="7" t="str">
        <f>IFERROR(VLOOKUP(A229,'MitySOM-5CSX Development Kit'!$A$2:$F$86,6,FALSE),"")</f>
        <v/>
      </c>
      <c r="E229" s="6" t="str">
        <f>IF('MitySOM-5CSx System on Module'!E229&lt;&gt;"",'MitySOM-5CSx System on Module'!E229,"")</f>
        <v>P1</v>
      </c>
      <c r="F229" t="str">
        <f>IFERROR(VLOOKUP(A229,'MitySOM-5CSX Development Kit'!$A$2:$F$86,2,FALSE),"")</f>
        <v/>
      </c>
      <c r="G229" t="str">
        <f>IFERROR(VLOOKUP(A229,'MitySOM-5CSX Development Kit'!$A$2:$F$86,3,FALSE),"")</f>
        <v/>
      </c>
      <c r="H229" t="str">
        <f>IFERROR(VLOOKUP(A229,'MitySOM-5CSX Development Kit'!$A$2:$F$86,4,FALSE),"")</f>
        <v/>
      </c>
      <c r="I229" t="str">
        <f>IFERROR(VLOOKUP(E229,mityarm_5csx_hsmc_setup!$A$1:$B$85,2,FALSE),"")</f>
        <v/>
      </c>
    </row>
    <row r="230" spans="1:9" x14ac:dyDescent="0.2">
      <c r="A230" s="3">
        <f>'MitySOM-5CSx System on Module'!A230</f>
        <v>229</v>
      </c>
      <c r="B230" s="3" t="str">
        <f>'MitySOM-5CSx System on Module'!C230</f>
        <v>GXB_REFCLK1_N</v>
      </c>
      <c r="C230" s="6" t="str">
        <f>IF('MitySOM-5CSx System on Module'!D230&lt;&gt;"",'MitySOM-5CSx System on Module'!D230,"")</f>
        <v>GXB_L1</v>
      </c>
      <c r="D230" s="7" t="str">
        <f>IFERROR(VLOOKUP(A230,'MitySOM-5CSX Development Kit'!$A$2:$F$86,6,FALSE),"")</f>
        <v/>
      </c>
      <c r="E230" s="6" t="str">
        <f>IF('MitySOM-5CSx System on Module'!E230&lt;&gt;"",'MitySOM-5CSx System on Module'!E230,"")</f>
        <v>N8</v>
      </c>
      <c r="F230" t="str">
        <f>IFERROR(VLOOKUP(A230,'MitySOM-5CSX Development Kit'!$A$2:$F$86,2,FALSE),"")</f>
        <v/>
      </c>
      <c r="G230" t="str">
        <f>IFERROR(VLOOKUP(A230,'MitySOM-5CSX Development Kit'!$A$2:$F$86,3,FALSE),"")</f>
        <v/>
      </c>
      <c r="H230" t="str">
        <f>IFERROR(VLOOKUP(A230,'MitySOM-5CSX Development Kit'!$A$2:$F$86,4,FALSE),"")</f>
        <v/>
      </c>
      <c r="I230" t="str">
        <f>IFERROR(VLOOKUP(E230,mityarm_5csx_hsmc_setup!$A$1:$B$85,2,FALSE),"")</f>
        <v/>
      </c>
    </row>
    <row r="231" spans="1:9" x14ac:dyDescent="0.2">
      <c r="A231" s="3">
        <f>'MitySOM-5CSx System on Module'!A231</f>
        <v>230</v>
      </c>
      <c r="B231" s="3" t="str">
        <f>'MitySOM-5CSx System on Module'!C231</f>
        <v>GND</v>
      </c>
      <c r="C231" s="6" t="str">
        <f>IF('MitySOM-5CSx System on Module'!D231&lt;&gt;"",'MitySOM-5CSx System on Module'!D231,"")</f>
        <v/>
      </c>
      <c r="D231" s="7" t="str">
        <f>IFERROR(VLOOKUP(A231,'MitySOM-5CSX Development Kit'!$A$2:$F$86,6,FALSE),"")</f>
        <v/>
      </c>
      <c r="E231" s="6" t="str">
        <f>IF('MitySOM-5CSx System on Module'!E231&lt;&gt;"",'MitySOM-5CSx System on Module'!E231,"")</f>
        <v/>
      </c>
      <c r="F231" t="str">
        <f>IFERROR(VLOOKUP(A231,'MitySOM-5CSX Development Kit'!$A$2:$F$86,2,FALSE),"")</f>
        <v/>
      </c>
      <c r="G231" t="str">
        <f>IFERROR(VLOOKUP(A231,'MitySOM-5CSX Development Kit'!$A$2:$F$86,3,FALSE),"")</f>
        <v/>
      </c>
      <c r="H231" t="str">
        <f>IFERROR(VLOOKUP(A231,'MitySOM-5CSX Development Kit'!$A$2:$F$86,4,FALSE),"")</f>
        <v/>
      </c>
      <c r="I231" t="str">
        <f>IFERROR(VLOOKUP(E231,mityarm_5csx_hsmc_setup!$A$1:$B$85,2,FALSE),"")</f>
        <v/>
      </c>
    </row>
    <row r="232" spans="1:9" x14ac:dyDescent="0.2">
      <c r="A232" s="3">
        <f>'MitySOM-5CSx System on Module'!A232</f>
        <v>231</v>
      </c>
      <c r="B232" s="3" t="str">
        <f>'MitySOM-5CSx System on Module'!C232</f>
        <v>GND</v>
      </c>
      <c r="C232" s="6" t="str">
        <f>IF('MitySOM-5CSx System on Module'!D232&lt;&gt;"",'MitySOM-5CSx System on Module'!D232,"")</f>
        <v/>
      </c>
      <c r="D232" s="7" t="str">
        <f>IFERROR(VLOOKUP(A232,'MitySOM-5CSX Development Kit'!$A$2:$F$86,6,FALSE),"")</f>
        <v/>
      </c>
      <c r="E232" s="6" t="str">
        <f>IF('MitySOM-5CSx System on Module'!E232&lt;&gt;"",'MitySOM-5CSx System on Module'!E232,"")</f>
        <v/>
      </c>
      <c r="F232" t="str">
        <f>IFERROR(VLOOKUP(A232,'MitySOM-5CSX Development Kit'!$A$2:$F$86,2,FALSE),"")</f>
        <v/>
      </c>
      <c r="G232" t="str">
        <f>IFERROR(VLOOKUP(A232,'MitySOM-5CSX Development Kit'!$A$2:$F$86,3,FALSE),"")</f>
        <v/>
      </c>
      <c r="H232" t="str">
        <f>IFERROR(VLOOKUP(A232,'MitySOM-5CSX Development Kit'!$A$2:$F$86,4,FALSE),"")</f>
        <v/>
      </c>
      <c r="I232" t="str">
        <f>IFERROR(VLOOKUP(E232,mityarm_5csx_hsmc_setup!$A$1:$B$85,2,FALSE),"")</f>
        <v/>
      </c>
    </row>
    <row r="233" spans="1:9" x14ac:dyDescent="0.2">
      <c r="A233" s="3">
        <f>'MitySOM-5CSx System on Module'!A233</f>
        <v>232</v>
      </c>
      <c r="B233" s="3" t="str">
        <f>'MitySOM-5CSx System on Module'!C233</f>
        <v>GXB_RX_L4</v>
      </c>
      <c r="C233" s="6" t="str">
        <f>IF('MitySOM-5CSx System on Module'!D233&lt;&gt;"",'MitySOM-5CSx System on Module'!D233,"")</f>
        <v>GXB_L1</v>
      </c>
      <c r="D233" s="7" t="str">
        <f>IFERROR(VLOOKUP(A233,'MitySOM-5CSX Development Kit'!$A$2:$F$86,6,FALSE),"")</f>
        <v/>
      </c>
      <c r="E233" s="6" t="str">
        <f>IF('MitySOM-5CSx System on Module'!E233&lt;&gt;"",'MitySOM-5CSx System on Module'!E233,"")</f>
        <v>K2</v>
      </c>
      <c r="F233" t="str">
        <f>IFERROR(VLOOKUP(A233,'MitySOM-5CSX Development Kit'!$A$2:$F$86,2,FALSE),"")</f>
        <v/>
      </c>
      <c r="G233" t="str">
        <f>IFERROR(VLOOKUP(A233,'MitySOM-5CSX Development Kit'!$A$2:$F$86,3,FALSE),"")</f>
        <v/>
      </c>
      <c r="H233" t="str">
        <f>IFERROR(VLOOKUP(A233,'MitySOM-5CSX Development Kit'!$A$2:$F$86,4,FALSE),"")</f>
        <v/>
      </c>
      <c r="I233" t="str">
        <f>IFERROR(VLOOKUP(E233,mityarm_5csx_hsmc_setup!$A$1:$B$85,2,FALSE),"")</f>
        <v/>
      </c>
    </row>
    <row r="234" spans="1:9" x14ac:dyDescent="0.2">
      <c r="A234" s="3">
        <f>'MitySOM-5CSx System on Module'!A234</f>
        <v>233</v>
      </c>
      <c r="B234" s="3" t="str">
        <f>'MitySOM-5CSx System on Module'!C234</f>
        <v>GXB_TX_3_P</v>
      </c>
      <c r="C234" s="6" t="str">
        <f>IF('MitySOM-5CSx System on Module'!D234&lt;&gt;"",'MitySOM-5CSx System on Module'!D234,"")</f>
        <v>GXB_L1</v>
      </c>
      <c r="D234" s="7" t="str">
        <f>IFERROR(VLOOKUP(A234,'MitySOM-5CSX Development Kit'!$A$2:$F$86,6,FALSE),"")</f>
        <v/>
      </c>
      <c r="E234" s="6" t="str">
        <f>IF('MitySOM-5CSx System on Module'!E234&lt;&gt;"",'MitySOM-5CSx System on Module'!E234,"")</f>
        <v>M2</v>
      </c>
      <c r="F234" t="str">
        <f>IFERROR(VLOOKUP(A234,'MitySOM-5CSX Development Kit'!$A$2:$F$86,2,FALSE),"")</f>
        <v/>
      </c>
      <c r="G234" t="str">
        <f>IFERROR(VLOOKUP(A234,'MitySOM-5CSX Development Kit'!$A$2:$F$86,3,FALSE),"")</f>
        <v/>
      </c>
      <c r="H234" t="str">
        <f>IFERROR(VLOOKUP(A234,'MitySOM-5CSX Development Kit'!$A$2:$F$86,4,FALSE),"")</f>
        <v/>
      </c>
      <c r="I234" t="str">
        <f>IFERROR(VLOOKUP(E234,mityarm_5csx_hsmc_setup!$A$1:$B$85,2,FALSE),"")</f>
        <v/>
      </c>
    </row>
    <row r="235" spans="1:9" x14ac:dyDescent="0.2">
      <c r="A235" s="3">
        <f>'MitySOM-5CSx System on Module'!A235</f>
        <v>234</v>
      </c>
      <c r="B235" s="3" t="str">
        <f>'MitySOM-5CSx System on Module'!C235</f>
        <v>GXB_RX_L4n</v>
      </c>
      <c r="C235" s="6" t="str">
        <f>IF('MitySOM-5CSx System on Module'!D235&lt;&gt;"",'MitySOM-5CSx System on Module'!D235,"")</f>
        <v>GXB_L1</v>
      </c>
      <c r="D235" s="7" t="str">
        <f>IFERROR(VLOOKUP(A235,'MitySOM-5CSX Development Kit'!$A$2:$F$86,6,FALSE),"")</f>
        <v/>
      </c>
      <c r="E235" s="6" t="str">
        <f>IF('MitySOM-5CSx System on Module'!E235&lt;&gt;"",'MitySOM-5CSx System on Module'!E235,"")</f>
        <v>K1</v>
      </c>
      <c r="F235" t="str">
        <f>IFERROR(VLOOKUP(A235,'MitySOM-5CSX Development Kit'!$A$2:$F$86,2,FALSE),"")</f>
        <v/>
      </c>
      <c r="G235" t="str">
        <f>IFERROR(VLOOKUP(A235,'MitySOM-5CSX Development Kit'!$A$2:$F$86,3,FALSE),"")</f>
        <v/>
      </c>
      <c r="H235" t="str">
        <f>IFERROR(VLOOKUP(A235,'MitySOM-5CSX Development Kit'!$A$2:$F$86,4,FALSE),"")</f>
        <v/>
      </c>
      <c r="I235" t="str">
        <f>IFERROR(VLOOKUP(E235,mityarm_5csx_hsmc_setup!$A$1:$B$85,2,FALSE),"")</f>
        <v/>
      </c>
    </row>
    <row r="236" spans="1:9" x14ac:dyDescent="0.2">
      <c r="A236" s="3">
        <f>'MitySOM-5CSx System on Module'!A236</f>
        <v>235</v>
      </c>
      <c r="B236" s="3" t="str">
        <f>'MitySOM-5CSx System on Module'!C236</f>
        <v>GXB_TX_3_N</v>
      </c>
      <c r="C236" s="6" t="str">
        <f>IF('MitySOM-5CSx System on Module'!D236&lt;&gt;"",'MitySOM-5CSx System on Module'!D236,"")</f>
        <v>GXB_L1</v>
      </c>
      <c r="D236" s="7" t="str">
        <f>IFERROR(VLOOKUP(A236,'MitySOM-5CSX Development Kit'!$A$2:$F$86,6,FALSE),"")</f>
        <v/>
      </c>
      <c r="E236" s="6" t="str">
        <f>IF('MitySOM-5CSx System on Module'!E236&lt;&gt;"",'MitySOM-5CSx System on Module'!E236,"")</f>
        <v>M1</v>
      </c>
      <c r="F236" t="str">
        <f>IFERROR(VLOOKUP(A236,'MitySOM-5CSX Development Kit'!$A$2:$F$86,2,FALSE),"")</f>
        <v/>
      </c>
      <c r="G236" t="str">
        <f>IFERROR(VLOOKUP(A236,'MitySOM-5CSX Development Kit'!$A$2:$F$86,3,FALSE),"")</f>
        <v/>
      </c>
      <c r="H236" t="str">
        <f>IFERROR(VLOOKUP(A236,'MitySOM-5CSX Development Kit'!$A$2:$F$86,4,FALSE),"")</f>
        <v/>
      </c>
      <c r="I236" t="str">
        <f>IFERROR(VLOOKUP(E236,mityarm_5csx_hsmc_setup!$A$1:$B$85,2,FALSE),"")</f>
        <v/>
      </c>
    </row>
    <row r="237" spans="1:9" x14ac:dyDescent="0.2">
      <c r="A237" s="3">
        <f>'MitySOM-5CSx System on Module'!A237</f>
        <v>236</v>
      </c>
      <c r="B237" s="3" t="str">
        <f>'MitySOM-5CSx System on Module'!C237</f>
        <v>GND</v>
      </c>
      <c r="C237" s="6" t="str">
        <f>IF('MitySOM-5CSx System on Module'!D237&lt;&gt;"",'MitySOM-5CSx System on Module'!D237,"")</f>
        <v/>
      </c>
      <c r="D237" s="7" t="str">
        <f>IFERROR(VLOOKUP(A237,'MitySOM-5CSX Development Kit'!$A$2:$F$86,6,FALSE),"")</f>
        <v/>
      </c>
      <c r="E237" s="6" t="str">
        <f>IF('MitySOM-5CSx System on Module'!E237&lt;&gt;"",'MitySOM-5CSx System on Module'!E237,"")</f>
        <v/>
      </c>
      <c r="F237" t="str">
        <f>IFERROR(VLOOKUP(A237,'MitySOM-5CSX Development Kit'!$A$2:$F$86,2,FALSE),"")</f>
        <v/>
      </c>
      <c r="G237" t="str">
        <f>IFERROR(VLOOKUP(A237,'MitySOM-5CSX Development Kit'!$A$2:$F$86,3,FALSE),"")</f>
        <v/>
      </c>
      <c r="H237" t="str">
        <f>IFERROR(VLOOKUP(A237,'MitySOM-5CSX Development Kit'!$A$2:$F$86,4,FALSE),"")</f>
        <v/>
      </c>
      <c r="I237" t="str">
        <f>IFERROR(VLOOKUP(E237,mityarm_5csx_hsmc_setup!$A$1:$B$85,2,FALSE),"")</f>
        <v/>
      </c>
    </row>
    <row r="238" spans="1:9" x14ac:dyDescent="0.2">
      <c r="A238" s="3">
        <f>'MitySOM-5CSx System on Module'!A238</f>
        <v>237</v>
      </c>
      <c r="B238" s="3" t="str">
        <f>'MitySOM-5CSx System on Module'!C238</f>
        <v>GND</v>
      </c>
      <c r="C238" s="6" t="str">
        <f>IF('MitySOM-5CSx System on Module'!D238&lt;&gt;"",'MitySOM-5CSx System on Module'!D238,"")</f>
        <v/>
      </c>
      <c r="D238" s="7" t="str">
        <f>IFERROR(VLOOKUP(A238,'MitySOM-5CSX Development Kit'!$A$2:$F$86,6,FALSE),"")</f>
        <v/>
      </c>
      <c r="E238" s="6" t="str">
        <f>IF('MitySOM-5CSx System on Module'!E238&lt;&gt;"",'MitySOM-5CSx System on Module'!E238,"")</f>
        <v/>
      </c>
      <c r="F238" t="str">
        <f>IFERROR(VLOOKUP(A238,'MitySOM-5CSX Development Kit'!$A$2:$F$86,2,FALSE),"")</f>
        <v/>
      </c>
      <c r="G238" t="str">
        <f>IFERROR(VLOOKUP(A238,'MitySOM-5CSX Development Kit'!$A$2:$F$86,3,FALSE),"")</f>
        <v/>
      </c>
      <c r="H238" t="str">
        <f>IFERROR(VLOOKUP(A238,'MitySOM-5CSX Development Kit'!$A$2:$F$86,4,FALSE),"")</f>
        <v/>
      </c>
      <c r="I238" t="str">
        <f>IFERROR(VLOOKUP(E238,mityarm_5csx_hsmc_setup!$A$1:$B$85,2,FALSE),"")</f>
        <v/>
      </c>
    </row>
    <row r="239" spans="1:9" x14ac:dyDescent="0.2">
      <c r="A239" s="3">
        <f>'MitySOM-5CSx System on Module'!A239</f>
        <v>238</v>
      </c>
      <c r="B239" s="3" t="str">
        <f>'MitySOM-5CSx System on Module'!C239</f>
        <v>GXB_RX_L5p</v>
      </c>
      <c r="C239" s="6" t="str">
        <f>IF('MitySOM-5CSx System on Module'!D239&lt;&gt;"",'MitySOM-5CSx System on Module'!D239,"")</f>
        <v>GXB_L1</v>
      </c>
      <c r="D239" s="7" t="str">
        <f>IFERROR(VLOOKUP(A239,'MitySOM-5CSX Development Kit'!$A$2:$F$86,6,FALSE),"")</f>
        <v/>
      </c>
      <c r="E239" s="6" t="str">
        <f>IF('MitySOM-5CSx System on Module'!E239&lt;&gt;"",'MitySOM-5CSx System on Module'!E239,"")</f>
        <v>F2</v>
      </c>
      <c r="F239" t="str">
        <f>IFERROR(VLOOKUP(A239,'MitySOM-5CSX Development Kit'!$A$2:$F$86,2,FALSE),"")</f>
        <v/>
      </c>
      <c r="G239" t="str">
        <f>IFERROR(VLOOKUP(A239,'MitySOM-5CSX Development Kit'!$A$2:$F$86,3,FALSE),"")</f>
        <v/>
      </c>
      <c r="H239" t="str">
        <f>IFERROR(VLOOKUP(A239,'MitySOM-5CSX Development Kit'!$A$2:$F$86,4,FALSE),"")</f>
        <v/>
      </c>
      <c r="I239" t="str">
        <f>IFERROR(VLOOKUP(E239,mityarm_5csx_hsmc_setup!$A$1:$B$85,2,FALSE),"")</f>
        <v/>
      </c>
    </row>
    <row r="240" spans="1:9" x14ac:dyDescent="0.2">
      <c r="A240" s="3">
        <f>'MitySOM-5CSx System on Module'!A240</f>
        <v>239</v>
      </c>
      <c r="B240" s="3" t="str">
        <f>'MitySOM-5CSx System on Module'!C240</f>
        <v>GXB_TX_4_P</v>
      </c>
      <c r="C240" s="6" t="str">
        <f>IF('MitySOM-5CSx System on Module'!D240&lt;&gt;"",'MitySOM-5CSx System on Module'!D240,"")</f>
        <v>GXB_L1</v>
      </c>
      <c r="D240" s="7" t="str">
        <f>IFERROR(VLOOKUP(A240,'MitySOM-5CSX Development Kit'!$A$2:$F$86,6,FALSE),"")</f>
        <v/>
      </c>
      <c r="E240" s="6" t="str">
        <f>IF('MitySOM-5CSx System on Module'!E240&lt;&gt;"",'MitySOM-5CSx System on Module'!E240,"")</f>
        <v>H2</v>
      </c>
      <c r="F240" t="str">
        <f>IFERROR(VLOOKUP(A240,'MitySOM-5CSX Development Kit'!$A$2:$F$86,2,FALSE),"")</f>
        <v/>
      </c>
      <c r="G240" t="str">
        <f>IFERROR(VLOOKUP(A240,'MitySOM-5CSX Development Kit'!$A$2:$F$86,3,FALSE),"")</f>
        <v/>
      </c>
      <c r="H240" t="str">
        <f>IFERROR(VLOOKUP(A240,'MitySOM-5CSX Development Kit'!$A$2:$F$86,4,FALSE),"")</f>
        <v/>
      </c>
      <c r="I240" t="str">
        <f>IFERROR(VLOOKUP(E240,mityarm_5csx_hsmc_setup!$A$1:$B$85,2,FALSE),"")</f>
        <v/>
      </c>
    </row>
    <row r="241" spans="1:9" x14ac:dyDescent="0.2">
      <c r="A241" s="3">
        <f>'MitySOM-5CSx System on Module'!A241</f>
        <v>240</v>
      </c>
      <c r="B241" s="3" t="str">
        <f>'MitySOM-5CSx System on Module'!C241</f>
        <v>GXB_RX_L5n</v>
      </c>
      <c r="C241" s="6" t="str">
        <f>IF('MitySOM-5CSx System on Module'!D241&lt;&gt;"",'MitySOM-5CSx System on Module'!D241,"")</f>
        <v>GXB_L1</v>
      </c>
      <c r="D241" s="7" t="str">
        <f>IFERROR(VLOOKUP(A241,'MitySOM-5CSX Development Kit'!$A$2:$F$86,6,FALSE),"")</f>
        <v/>
      </c>
      <c r="E241" s="6" t="str">
        <f>IF('MitySOM-5CSx System on Module'!E241&lt;&gt;"",'MitySOM-5CSx System on Module'!E241,"")</f>
        <v>F1</v>
      </c>
      <c r="F241" t="str">
        <f>IFERROR(VLOOKUP(A241,'MitySOM-5CSX Development Kit'!$A$2:$F$86,2,FALSE),"")</f>
        <v/>
      </c>
      <c r="G241" t="str">
        <f>IFERROR(VLOOKUP(A241,'MitySOM-5CSX Development Kit'!$A$2:$F$86,3,FALSE),"")</f>
        <v/>
      </c>
      <c r="H241" t="str">
        <f>IFERROR(VLOOKUP(A241,'MitySOM-5CSX Development Kit'!$A$2:$F$86,4,FALSE),"")</f>
        <v/>
      </c>
      <c r="I241" t="str">
        <f>IFERROR(VLOOKUP(E241,mityarm_5csx_hsmc_setup!$A$1:$B$85,2,FALSE),"")</f>
        <v/>
      </c>
    </row>
    <row r="242" spans="1:9" x14ac:dyDescent="0.2">
      <c r="A242" s="3">
        <f>'MitySOM-5CSx System on Module'!A242</f>
        <v>241</v>
      </c>
      <c r="B242" s="3" t="str">
        <f>'MitySOM-5CSx System on Module'!C242</f>
        <v>GXB_TX_4_N</v>
      </c>
      <c r="C242" s="6" t="str">
        <f>IF('MitySOM-5CSx System on Module'!D242&lt;&gt;"",'MitySOM-5CSx System on Module'!D242,"")</f>
        <v>GXB_L1</v>
      </c>
      <c r="D242" s="7" t="str">
        <f>IFERROR(VLOOKUP(A242,'MitySOM-5CSX Development Kit'!$A$2:$F$86,6,FALSE),"")</f>
        <v/>
      </c>
      <c r="E242" s="6" t="str">
        <f>IF('MitySOM-5CSx System on Module'!E242&lt;&gt;"",'MitySOM-5CSx System on Module'!E242,"")</f>
        <v>H1</v>
      </c>
      <c r="F242" t="str">
        <f>IFERROR(VLOOKUP(A242,'MitySOM-5CSX Development Kit'!$A$2:$F$86,2,FALSE),"")</f>
        <v/>
      </c>
      <c r="G242" t="str">
        <f>IFERROR(VLOOKUP(A242,'MitySOM-5CSX Development Kit'!$A$2:$F$86,3,FALSE),"")</f>
        <v/>
      </c>
      <c r="H242" t="str">
        <f>IFERROR(VLOOKUP(A242,'MitySOM-5CSX Development Kit'!$A$2:$F$86,4,FALSE),"")</f>
        <v/>
      </c>
      <c r="I242" t="str">
        <f>IFERROR(VLOOKUP(E242,mityarm_5csx_hsmc_setup!$A$1:$B$85,2,FALSE),"")</f>
        <v/>
      </c>
    </row>
    <row r="243" spans="1:9" x14ac:dyDescent="0.2">
      <c r="A243" s="3">
        <f>'MitySOM-5CSx System on Module'!A243</f>
        <v>242</v>
      </c>
      <c r="B243" s="3" t="str">
        <f>'MitySOM-5CSx System on Module'!C243</f>
        <v>USB1_FAULT_N</v>
      </c>
      <c r="C243" s="6" t="str">
        <f>IF('MitySOM-5CSx System on Module'!D243&lt;&gt;"",'MitySOM-5CSx System on Module'!D243,"")</f>
        <v/>
      </c>
      <c r="D243" s="7" t="str">
        <f>IFERROR(VLOOKUP(A243,'MitySOM-5CSX Development Kit'!$A$2:$F$86,6,FALSE),"")</f>
        <v/>
      </c>
      <c r="E243" s="6" t="str">
        <f>IF('MitySOM-5CSx System on Module'!E243&lt;&gt;"",'MitySOM-5CSx System on Module'!E243,"")</f>
        <v/>
      </c>
      <c r="F243" t="str">
        <f>IFERROR(VLOOKUP(A243,'MitySOM-5CSX Development Kit'!$A$2:$F$86,2,FALSE),"")</f>
        <v/>
      </c>
      <c r="G243" t="str">
        <f>IFERROR(VLOOKUP(A243,'MitySOM-5CSX Development Kit'!$A$2:$F$86,3,FALSE),"")</f>
        <v/>
      </c>
      <c r="H243" t="str">
        <f>IFERROR(VLOOKUP(A243,'MitySOM-5CSX Development Kit'!$A$2:$F$86,4,FALSE),"")</f>
        <v/>
      </c>
      <c r="I243" t="str">
        <f>IFERROR(VLOOKUP(E243,mityarm_5csx_hsmc_setup!$A$1:$B$85,2,FALSE),"")</f>
        <v/>
      </c>
    </row>
    <row r="244" spans="1:9" x14ac:dyDescent="0.2">
      <c r="A244" s="3">
        <f>'MitySOM-5CSx System on Module'!A244</f>
        <v>243</v>
      </c>
      <c r="B244" s="3" t="str">
        <f>'MitySOM-5CSx System on Module'!C244</f>
        <v>GND</v>
      </c>
      <c r="C244" s="6" t="str">
        <f>IF('MitySOM-5CSx System on Module'!D244&lt;&gt;"",'MitySOM-5CSx System on Module'!D244,"")</f>
        <v/>
      </c>
      <c r="D244" s="7" t="str">
        <f>IFERROR(VLOOKUP(A244,'MitySOM-5CSX Development Kit'!$A$2:$F$86,6,FALSE),"")</f>
        <v/>
      </c>
      <c r="E244" s="6" t="str">
        <f>IF('MitySOM-5CSx System on Module'!E244&lt;&gt;"",'MitySOM-5CSx System on Module'!E244,"")</f>
        <v/>
      </c>
      <c r="F244" t="str">
        <f>IFERROR(VLOOKUP(A244,'MitySOM-5CSX Development Kit'!$A$2:$F$86,2,FALSE),"")</f>
        <v/>
      </c>
      <c r="G244" t="str">
        <f>IFERROR(VLOOKUP(A244,'MitySOM-5CSX Development Kit'!$A$2:$F$86,3,FALSE),"")</f>
        <v/>
      </c>
      <c r="H244" t="str">
        <f>IFERROR(VLOOKUP(A244,'MitySOM-5CSX Development Kit'!$A$2:$F$86,4,FALSE),"")</f>
        <v/>
      </c>
      <c r="I244" t="str">
        <f>IFERROR(VLOOKUP(E244,mityarm_5csx_hsmc_setup!$A$1:$B$85,2,FALSE),"")</f>
        <v/>
      </c>
    </row>
    <row r="245" spans="1:9" x14ac:dyDescent="0.2">
      <c r="A245" s="3">
        <f>'MitySOM-5CSx System on Module'!A245</f>
        <v>244</v>
      </c>
      <c r="B245" s="3" t="str">
        <f>'MitySOM-5CSx System on Module'!C245</f>
        <v>SDMMC_CLK_IN/USB0_CLK/HPS_GPIO44</v>
      </c>
      <c r="C245" s="6" t="str">
        <f>IF('MitySOM-5CSx System on Module'!D245&lt;&gt;"",'MitySOM-5CSx System on Module'!D245,"")</f>
        <v>7C</v>
      </c>
      <c r="D245" s="7" t="str">
        <f>IFERROR(VLOOKUP(A245,'MitySOM-5CSX Development Kit'!$A$2:$F$86,6,FALSE),"")</f>
        <v/>
      </c>
      <c r="E245" s="6" t="str">
        <f>IF('MitySOM-5CSx System on Module'!E245&lt;&gt;"",'MitySOM-5CSx System on Module'!E245,"")</f>
        <v>B12</v>
      </c>
      <c r="F245" t="str">
        <f>IFERROR(VLOOKUP(A245,'MitySOM-5CSX Development Kit'!$A$2:$F$86,2,FALSE),"")</f>
        <v/>
      </c>
      <c r="G245" t="str">
        <f>IFERROR(VLOOKUP(A245,'MitySOM-5CSX Development Kit'!$A$2:$F$86,3,FALSE),"")</f>
        <v/>
      </c>
      <c r="H245" t="str">
        <f>IFERROR(VLOOKUP(A245,'MitySOM-5CSX Development Kit'!$A$2:$F$86,4,FALSE),"")</f>
        <v/>
      </c>
      <c r="I245" t="str">
        <f>IFERROR(VLOOKUP(E245,mityarm_5csx_hsmc_setup!$A$1:$B$85,2,FALSE),"")</f>
        <v/>
      </c>
    </row>
    <row r="246" spans="1:9" x14ac:dyDescent="0.2">
      <c r="A246" s="3">
        <f>'MitySOM-5CSx System on Module'!A246</f>
        <v>245</v>
      </c>
      <c r="B246" s="3" t="str">
        <f>'MitySOM-5CSx System on Module'!C246</f>
        <v>GXB_TX_5_P</v>
      </c>
      <c r="C246" s="6" t="str">
        <f>IF('MitySOM-5CSx System on Module'!D246&lt;&gt;"",'MitySOM-5CSx System on Module'!D246,"")</f>
        <v>GXB_L1</v>
      </c>
      <c r="D246" s="7" t="str">
        <f>IFERROR(VLOOKUP(A246,'MitySOM-5CSX Development Kit'!$A$2:$F$86,6,FALSE),"")</f>
        <v/>
      </c>
      <c r="E246" s="6" t="str">
        <f>IF('MitySOM-5CSx System on Module'!E246&lt;&gt;"",'MitySOM-5CSx System on Module'!E246,"")</f>
        <v>D2</v>
      </c>
      <c r="F246" t="str">
        <f>IFERROR(VLOOKUP(A246,'MitySOM-5CSX Development Kit'!$A$2:$F$86,2,FALSE),"")</f>
        <v/>
      </c>
      <c r="G246" t="str">
        <f>IFERROR(VLOOKUP(A246,'MitySOM-5CSX Development Kit'!$A$2:$F$86,3,FALSE),"")</f>
        <v/>
      </c>
      <c r="H246" t="str">
        <f>IFERROR(VLOOKUP(A246,'MitySOM-5CSX Development Kit'!$A$2:$F$86,4,FALSE),"")</f>
        <v/>
      </c>
      <c r="I246" t="str">
        <f>IFERROR(VLOOKUP(E246,mityarm_5csx_hsmc_setup!$A$1:$B$85,2,FALSE),"")</f>
        <v/>
      </c>
    </row>
    <row r="247" spans="1:9" x14ac:dyDescent="0.2">
      <c r="A247" s="3">
        <f>'MitySOM-5CSx System on Module'!A247</f>
        <v>246</v>
      </c>
      <c r="B247" s="3" t="str">
        <f>'MitySOM-5CSx System on Module'!C247</f>
        <v>USB1_PS_ON</v>
      </c>
      <c r="C247" s="6" t="str">
        <f>IF('MitySOM-5CSx System on Module'!D247&lt;&gt;"",'MitySOM-5CSx System on Module'!D247,"")</f>
        <v/>
      </c>
      <c r="D247" s="7" t="str">
        <f>IFERROR(VLOOKUP(A247,'MitySOM-5CSX Development Kit'!$A$2:$F$86,6,FALSE),"")</f>
        <v/>
      </c>
      <c r="E247" s="6" t="str">
        <f>IF('MitySOM-5CSx System on Module'!E247&lt;&gt;"",'MitySOM-5CSx System on Module'!E247,"")</f>
        <v/>
      </c>
      <c r="F247" t="str">
        <f>IFERROR(VLOOKUP(A247,'MitySOM-5CSX Development Kit'!$A$2:$F$86,2,FALSE),"")</f>
        <v/>
      </c>
      <c r="G247" t="str">
        <f>IFERROR(VLOOKUP(A247,'MitySOM-5CSX Development Kit'!$A$2:$F$86,3,FALSE),"")</f>
        <v/>
      </c>
      <c r="H247" t="str">
        <f>IFERROR(VLOOKUP(A247,'MitySOM-5CSX Development Kit'!$A$2:$F$86,4,FALSE),"")</f>
        <v/>
      </c>
      <c r="I247" t="str">
        <f>IFERROR(VLOOKUP(E247,mityarm_5csx_hsmc_setup!$A$1:$B$85,2,FALSE),"")</f>
        <v/>
      </c>
    </row>
    <row r="248" spans="1:9" x14ac:dyDescent="0.2">
      <c r="A248" s="3">
        <f>'MitySOM-5CSx System on Module'!A248</f>
        <v>247</v>
      </c>
      <c r="B248" s="3" t="str">
        <f>'MitySOM-5CSx System on Module'!C248</f>
        <v>GXB_TX_5_N</v>
      </c>
      <c r="C248" s="6" t="str">
        <f>IF('MitySOM-5CSx System on Module'!D248&lt;&gt;"",'MitySOM-5CSx System on Module'!D248,"")</f>
        <v>GXB_L1</v>
      </c>
      <c r="D248" s="7" t="str">
        <f>IFERROR(VLOOKUP(A248,'MitySOM-5CSX Development Kit'!$A$2:$F$86,6,FALSE),"")</f>
        <v/>
      </c>
      <c r="E248" s="6" t="str">
        <f>IF('MitySOM-5CSx System on Module'!E248&lt;&gt;"",'MitySOM-5CSx System on Module'!E248,"")</f>
        <v>D1</v>
      </c>
      <c r="F248" t="str">
        <f>IFERROR(VLOOKUP(A248,'MitySOM-5CSX Development Kit'!$A$2:$F$86,2,FALSE),"")</f>
        <v/>
      </c>
      <c r="G248" t="str">
        <f>IFERROR(VLOOKUP(A248,'MitySOM-5CSX Development Kit'!$A$2:$F$86,3,FALSE),"")</f>
        <v/>
      </c>
      <c r="H248" t="str">
        <f>IFERROR(VLOOKUP(A248,'MitySOM-5CSX Development Kit'!$A$2:$F$86,4,FALSE),"")</f>
        <v/>
      </c>
      <c r="I248" t="str">
        <f>IFERROR(VLOOKUP(E248,mityarm_5csx_hsmc_setup!$A$1:$B$85,2,FALSE),"")</f>
        <v/>
      </c>
    </row>
    <row r="249" spans="1:9" x14ac:dyDescent="0.2">
      <c r="A249" s="3">
        <f>'MitySOM-5CSx System on Module'!A249</f>
        <v>248</v>
      </c>
      <c r="B249" s="3" t="str">
        <f>'MitySOM-5CSx System on Module'!C249</f>
        <v>SDMMC_D1/USB0_D3/HPS_GPIO39</v>
      </c>
      <c r="C249" s="6" t="str">
        <f>IF('MitySOM-5CSx System on Module'!D249&lt;&gt;"",'MitySOM-5CSx System on Module'!D249,"")</f>
        <v>7C</v>
      </c>
      <c r="D249" s="7" t="str">
        <f>IFERROR(VLOOKUP(A249,'MitySOM-5CSX Development Kit'!$A$2:$F$86,6,FALSE),"")</f>
        <v/>
      </c>
      <c r="E249" s="6" t="str">
        <f>IF('MitySOM-5CSx System on Module'!E249&lt;&gt;"",'MitySOM-5CSx System on Module'!E249,"")</f>
        <v>B6</v>
      </c>
      <c r="F249" t="str">
        <f>IFERROR(VLOOKUP(A249,'MitySOM-5CSX Development Kit'!$A$2:$F$86,2,FALSE),"")</f>
        <v/>
      </c>
      <c r="G249" t="str">
        <f>IFERROR(VLOOKUP(A249,'MitySOM-5CSX Development Kit'!$A$2:$F$86,3,FALSE),"")</f>
        <v/>
      </c>
      <c r="H249" t="str">
        <f>IFERROR(VLOOKUP(A249,'MitySOM-5CSX Development Kit'!$A$2:$F$86,4,FALSE),"")</f>
        <v/>
      </c>
      <c r="I249" t="str">
        <f>IFERROR(VLOOKUP(E249,mityarm_5csx_hsmc_setup!$A$1:$B$85,2,FALSE),"")</f>
        <v/>
      </c>
    </row>
    <row r="250" spans="1:9" x14ac:dyDescent="0.2">
      <c r="A250" s="3">
        <f>'MitySOM-5CSx System on Module'!A250</f>
        <v>249</v>
      </c>
      <c r="B250" s="3" t="str">
        <f>'MitySOM-5CSx System on Module'!C250</f>
        <v>QSPI_SS0,BOOTSEL1/HPS_GPIO33</v>
      </c>
      <c r="C250" s="6" t="str">
        <f>IF('MitySOM-5CSx System on Module'!D250&lt;&gt;"",'MitySOM-5CSx System on Module'!D250,"")</f>
        <v>7B</v>
      </c>
      <c r="D250" s="7" t="str">
        <f>IFERROR(VLOOKUP(A250,'MitySOM-5CSX Development Kit'!$A$2:$F$86,6,FALSE),"")</f>
        <v/>
      </c>
      <c r="E250" s="6" t="str">
        <f>IF('MitySOM-5CSx System on Module'!E250&lt;&gt;"",'MitySOM-5CSx System on Module'!E250,"")</f>
        <v>A6</v>
      </c>
      <c r="F250" t="str">
        <f>IFERROR(VLOOKUP(A250,'MitySOM-5CSX Development Kit'!$A$2:$F$86,2,FALSE),"")</f>
        <v/>
      </c>
      <c r="G250" t="str">
        <f>IFERROR(VLOOKUP(A250,'MitySOM-5CSX Development Kit'!$A$2:$F$86,3,FALSE),"")</f>
        <v/>
      </c>
      <c r="H250" t="str">
        <f>IFERROR(VLOOKUP(A250,'MitySOM-5CSX Development Kit'!$A$2:$F$86,4,FALSE),"")</f>
        <v/>
      </c>
      <c r="I250" t="str">
        <f>IFERROR(VLOOKUP(E250,mityarm_5csx_hsmc_setup!$A$1:$B$85,2,FALSE),"")</f>
        <v/>
      </c>
    </row>
    <row r="251" spans="1:9" x14ac:dyDescent="0.2">
      <c r="A251" s="3">
        <f>'MitySOM-5CSx System on Module'!A251</f>
        <v>250</v>
      </c>
      <c r="B251" s="3" t="str">
        <f>'MitySOM-5CSx System on Module'!C251</f>
        <v>SDMMC_D0/USB0_D2/HPS_GPIO38</v>
      </c>
      <c r="C251" s="6" t="str">
        <f>IF('MitySOM-5CSx System on Module'!D251&lt;&gt;"",'MitySOM-5CSx System on Module'!D251,"")</f>
        <v>7C</v>
      </c>
      <c r="D251" s="7" t="str">
        <f>IFERROR(VLOOKUP(A251,'MitySOM-5CSX Development Kit'!$A$2:$F$86,6,FALSE),"")</f>
        <v/>
      </c>
      <c r="E251" s="6" t="str">
        <f>IF('MitySOM-5CSx System on Module'!E251&lt;&gt;"",'MitySOM-5CSx System on Module'!E251,"")</f>
        <v>C13</v>
      </c>
      <c r="F251" t="str">
        <f>IFERROR(VLOOKUP(A251,'MitySOM-5CSX Development Kit'!$A$2:$F$86,2,FALSE),"")</f>
        <v/>
      </c>
      <c r="G251" t="str">
        <f>IFERROR(VLOOKUP(A251,'MitySOM-5CSX Development Kit'!$A$2:$F$86,3,FALSE),"")</f>
        <v/>
      </c>
      <c r="H251" t="str">
        <f>IFERROR(VLOOKUP(A251,'MitySOM-5CSX Development Kit'!$A$2:$F$86,4,FALSE),"")</f>
        <v/>
      </c>
      <c r="I251" t="str">
        <f>IFERROR(VLOOKUP(E251,mityarm_5csx_hsmc_setup!$A$1:$B$85,2,FALSE),"")</f>
        <v/>
      </c>
    </row>
    <row r="252" spans="1:9" x14ac:dyDescent="0.2">
      <c r="A252" s="3">
        <f>'MitySOM-5CSx System on Module'!A252</f>
        <v>251</v>
      </c>
      <c r="B252" s="3" t="str">
        <f>'MitySOM-5CSx System on Module'!C252</f>
        <v>RGMII1_RX_CLK/NAND_DQ5/HPS_GPIO24</v>
      </c>
      <c r="C252" s="6" t="str">
        <f>IF('MitySOM-5CSx System on Module'!D252&lt;&gt;"",'MitySOM-5CSx System on Module'!D252,"")</f>
        <v>7B</v>
      </c>
      <c r="D252" s="7" t="str">
        <f>IFERROR(VLOOKUP(A252,'MitySOM-5CSX Development Kit'!$A$2:$F$86,6,FALSE),"")</f>
        <v/>
      </c>
      <c r="E252" s="6" t="str">
        <f>IF('MitySOM-5CSx System on Module'!E252&lt;&gt;"",'MitySOM-5CSx System on Module'!E252,"")</f>
        <v>J12</v>
      </c>
      <c r="F252" t="str">
        <f>IFERROR(VLOOKUP(A252,'MitySOM-5CSX Development Kit'!$A$2:$F$86,2,FALSE),"")</f>
        <v/>
      </c>
      <c r="G252" t="str">
        <f>IFERROR(VLOOKUP(A252,'MitySOM-5CSX Development Kit'!$A$2:$F$86,3,FALSE),"")</f>
        <v/>
      </c>
      <c r="H252" t="str">
        <f>IFERROR(VLOOKUP(A252,'MitySOM-5CSX Development Kit'!$A$2:$F$86,4,FALSE),"")</f>
        <v/>
      </c>
      <c r="I252" t="str">
        <f>IFERROR(VLOOKUP(E252,mityarm_5csx_hsmc_setup!$A$1:$B$85,2,FALSE),"")</f>
        <v/>
      </c>
    </row>
    <row r="253" spans="1:9" x14ac:dyDescent="0.2">
      <c r="A253" s="3">
        <f>'MitySOM-5CSx System on Module'!A253</f>
        <v>252</v>
      </c>
      <c r="B253" s="3" t="str">
        <f>'MitySOM-5CSx System on Module'!C253</f>
        <v>SDMMC_PWREN/USB0_D1/HPS_GPIO37</v>
      </c>
      <c r="C253" s="6" t="str">
        <f>IF('MitySOM-5CSx System on Module'!D253&lt;&gt;"",'MitySOM-5CSx System on Module'!D253,"")</f>
        <v>7C</v>
      </c>
      <c r="D253" s="7" t="str">
        <f>IFERROR(VLOOKUP(A253,'MitySOM-5CSX Development Kit'!$A$2:$F$86,6,FALSE),"")</f>
        <v/>
      </c>
      <c r="E253" s="6" t="str">
        <f>IF('MitySOM-5CSx System on Module'!E253&lt;&gt;"",'MitySOM-5CSx System on Module'!E253,"")</f>
        <v>A5</v>
      </c>
      <c r="F253" t="str">
        <f>IFERROR(VLOOKUP(A253,'MitySOM-5CSX Development Kit'!$A$2:$F$86,2,FALSE),"")</f>
        <v/>
      </c>
      <c r="G253" t="str">
        <f>IFERROR(VLOOKUP(A253,'MitySOM-5CSX Development Kit'!$A$2:$F$86,3,FALSE),"")</f>
        <v/>
      </c>
      <c r="H253" t="str">
        <f>IFERROR(VLOOKUP(A253,'MitySOM-5CSX Development Kit'!$A$2:$F$86,4,FALSE),"")</f>
        <v/>
      </c>
      <c r="I253" t="str">
        <f>IFERROR(VLOOKUP(E253,mityarm_5csx_hsmc_setup!$A$1:$B$85,2,FALSE),"")</f>
        <v/>
      </c>
    </row>
    <row r="254" spans="1:9" x14ac:dyDescent="0.2">
      <c r="A254" s="3">
        <f>'MitySOM-5CSx System on Module'!A254</f>
        <v>253</v>
      </c>
      <c r="B254" s="3" t="str">
        <f>'MitySOM-5CSx System on Module'!C254</f>
        <v>HPS_GPIO28,BOOTSEL2/NAND_WE</v>
      </c>
      <c r="C254" s="6" t="str">
        <f>IF('MitySOM-5CSx System on Module'!D254&lt;&gt;"",'MitySOM-5CSx System on Module'!D254,"")</f>
        <v>7B</v>
      </c>
      <c r="D254" s="7" t="str">
        <f>IFERROR(VLOOKUP(A254,'MitySOM-5CSX Development Kit'!$A$2:$F$86,6,FALSE),"")</f>
        <v/>
      </c>
      <c r="E254" s="6" t="str">
        <f>IF('MitySOM-5CSx System on Module'!E254&lt;&gt;"",'MitySOM-5CSx System on Module'!E254,"")</f>
        <v>D15</v>
      </c>
      <c r="F254" t="str">
        <f>IFERROR(VLOOKUP(A254,'MitySOM-5CSX Development Kit'!$A$2:$F$86,2,FALSE),"")</f>
        <v/>
      </c>
      <c r="G254" t="str">
        <f>IFERROR(VLOOKUP(A254,'MitySOM-5CSX Development Kit'!$A$2:$F$86,3,FALSE),"")</f>
        <v/>
      </c>
      <c r="H254" t="str">
        <f>IFERROR(VLOOKUP(A254,'MitySOM-5CSX Development Kit'!$A$2:$F$86,4,FALSE),"")</f>
        <v/>
      </c>
      <c r="I254" t="str">
        <f>IFERROR(VLOOKUP(E254,mityarm_5csx_hsmc_setup!$A$1:$B$85,2,FALSE),"")</f>
        <v/>
      </c>
    </row>
    <row r="255" spans="1:9" x14ac:dyDescent="0.2">
      <c r="A255" s="3">
        <f>'MitySOM-5CSx System on Module'!A255</f>
        <v>254</v>
      </c>
      <c r="B255" s="3" t="str">
        <f>'MitySOM-5CSx System on Module'!C255</f>
        <v>SDMMC_CLK/USB0_STP/HPS_GPIO45</v>
      </c>
      <c r="C255" s="6" t="str">
        <f>IF('MitySOM-5CSx System on Module'!D255&lt;&gt;"",'MitySOM-5CSx System on Module'!D255,"")</f>
        <v>7C</v>
      </c>
      <c r="D255" s="7" t="str">
        <f>IFERROR(VLOOKUP(A255,'MitySOM-5CSX Development Kit'!$A$2:$F$86,6,FALSE),"")</f>
        <v/>
      </c>
      <c r="E255" s="6" t="str">
        <f>IF('MitySOM-5CSx System on Module'!E255&lt;&gt;"",'MitySOM-5CSx System on Module'!E255,"")</f>
        <v>B8</v>
      </c>
      <c r="F255" t="str">
        <f>IFERROR(VLOOKUP(A255,'MitySOM-5CSX Development Kit'!$A$2:$F$86,2,FALSE),"")</f>
        <v/>
      </c>
      <c r="G255" t="str">
        <f>IFERROR(VLOOKUP(A255,'MitySOM-5CSX Development Kit'!$A$2:$F$86,3,FALSE),"")</f>
        <v/>
      </c>
      <c r="H255" t="str">
        <f>IFERROR(VLOOKUP(A255,'MitySOM-5CSX Development Kit'!$A$2:$F$86,4,FALSE),"")</f>
        <v/>
      </c>
      <c r="I255" t="str">
        <f>IFERROR(VLOOKUP(E255,mityarm_5csx_hsmc_setup!$A$1:$B$85,2,FALSE),"")</f>
        <v/>
      </c>
    </row>
    <row r="256" spans="1:9" x14ac:dyDescent="0.2">
      <c r="A256" s="3">
        <f>'MitySOM-5CSx System on Module'!A256</f>
        <v>255</v>
      </c>
      <c r="B256" s="3" t="str">
        <f>'MitySOM-5CSx System on Module'!C256</f>
        <v>RGMII1_RX_CTL/NAND_DQ3/HPS_GPIO22</v>
      </c>
      <c r="C256" s="6" t="str">
        <f>IF('MitySOM-5CSx System on Module'!D256&lt;&gt;"",'MitySOM-5CSx System on Module'!D256,"")</f>
        <v>7B</v>
      </c>
      <c r="D256" s="7" t="str">
        <f>IFERROR(VLOOKUP(A256,'MitySOM-5CSX Development Kit'!$A$2:$F$86,6,FALSE),"")</f>
        <v/>
      </c>
      <c r="E256" s="6" t="str">
        <f>IF('MitySOM-5CSx System on Module'!E256&lt;&gt;"",'MitySOM-5CSx System on Module'!E256,"")</f>
        <v>J13</v>
      </c>
      <c r="F256" t="str">
        <f>IFERROR(VLOOKUP(A256,'MitySOM-5CSX Development Kit'!$A$2:$F$86,2,FALSE),"")</f>
        <v/>
      </c>
      <c r="G256" t="str">
        <f>IFERROR(VLOOKUP(A256,'MitySOM-5CSX Development Kit'!$A$2:$F$86,3,FALSE),"")</f>
        <v/>
      </c>
      <c r="H256" t="str">
        <f>IFERROR(VLOOKUP(A256,'MitySOM-5CSX Development Kit'!$A$2:$F$86,4,FALSE),"")</f>
        <v/>
      </c>
      <c r="I256" t="str">
        <f>IFERROR(VLOOKUP(E256,mityarm_5csx_hsmc_setup!$A$1:$B$85,2,FALSE),"")</f>
        <v/>
      </c>
    </row>
    <row r="257" spans="1:9" x14ac:dyDescent="0.2">
      <c r="A257" s="3">
        <f>'MitySOM-5CSx System on Module'!A257</f>
        <v>256</v>
      </c>
      <c r="B257" s="3" t="str">
        <f>'MitySOM-5CSx System on Module'!C257</f>
        <v>RTC_PSW/IRQ2_N</v>
      </c>
      <c r="C257" s="6" t="str">
        <f>IF('MitySOM-5CSx System on Module'!D257&lt;&gt;"",'MitySOM-5CSx System on Module'!D257,"")</f>
        <v/>
      </c>
      <c r="D257" s="7" t="str">
        <f>IFERROR(VLOOKUP(A257,'MitySOM-5CSX Development Kit'!$A$2:$F$86,6,FALSE),"")</f>
        <v/>
      </c>
      <c r="E257" s="6" t="str">
        <f>IF('MitySOM-5CSx System on Module'!E257&lt;&gt;"",'MitySOM-5CSx System on Module'!E257,"")</f>
        <v/>
      </c>
      <c r="F257" t="str">
        <f>IFERROR(VLOOKUP(A257,'MitySOM-5CSX Development Kit'!$A$2:$F$86,2,FALSE),"")</f>
        <v/>
      </c>
      <c r="G257" t="str">
        <f>IFERROR(VLOOKUP(A257,'MitySOM-5CSX Development Kit'!$A$2:$F$86,3,FALSE),"")</f>
        <v/>
      </c>
      <c r="H257" t="str">
        <f>IFERROR(VLOOKUP(A257,'MitySOM-5CSX Development Kit'!$A$2:$F$86,4,FALSE),"")</f>
        <v/>
      </c>
      <c r="I257" t="str">
        <f>IFERROR(VLOOKUP(E257,mityarm_5csx_hsmc_setup!$A$1:$B$85,2,FALSE),"")</f>
        <v/>
      </c>
    </row>
    <row r="258" spans="1:9" x14ac:dyDescent="0.2">
      <c r="A258" s="3">
        <f>'MitySOM-5CSx System on Module'!A258</f>
        <v>257</v>
      </c>
      <c r="B258" s="3" t="str">
        <f>'MitySOM-5CSx System on Module'!C258</f>
        <v>RGMII1_RXD0/NAND_DQ0/HPS_GPIO19</v>
      </c>
      <c r="C258" s="6" t="str">
        <f>IF('MitySOM-5CSx System on Module'!D258&lt;&gt;"",'MitySOM-5CSx System on Module'!D258,"")</f>
        <v>7B</v>
      </c>
      <c r="D258" s="7" t="str">
        <f>IFERROR(VLOOKUP(A258,'MitySOM-5CSX Development Kit'!$A$2:$F$86,6,FALSE),"")</f>
        <v/>
      </c>
      <c r="E258" s="6" t="str">
        <f>IF('MitySOM-5CSx System on Module'!E258&lt;&gt;"",'MitySOM-5CSx System on Module'!E258,"")</f>
        <v>A14</v>
      </c>
      <c r="F258" t="str">
        <f>IFERROR(VLOOKUP(A258,'MitySOM-5CSX Development Kit'!$A$2:$F$86,2,FALSE),"")</f>
        <v/>
      </c>
      <c r="G258" t="str">
        <f>IFERROR(VLOOKUP(A258,'MitySOM-5CSX Development Kit'!$A$2:$F$86,3,FALSE),"")</f>
        <v/>
      </c>
      <c r="H258" t="str">
        <f>IFERROR(VLOOKUP(A258,'MitySOM-5CSX Development Kit'!$A$2:$F$86,4,FALSE),"")</f>
        <v/>
      </c>
      <c r="I258" t="str">
        <f>IFERROR(VLOOKUP(E258,mityarm_5csx_hsmc_setup!$A$1:$B$85,2,FALSE),"")</f>
        <v/>
      </c>
    </row>
    <row r="259" spans="1:9" x14ac:dyDescent="0.2">
      <c r="A259" s="3">
        <f>'MitySOM-5CSx System on Module'!A259</f>
        <v>258</v>
      </c>
      <c r="B259" s="3" t="str">
        <f>'MitySOM-5CSx System on Module'!C259</f>
        <v>SDMMC_CMD/USB0_D0/HPS_GPIO36</v>
      </c>
      <c r="C259" s="6" t="str">
        <f>IF('MitySOM-5CSx System on Module'!D259&lt;&gt;"",'MitySOM-5CSx System on Module'!D259,"")</f>
        <v>7C</v>
      </c>
      <c r="D259" s="7" t="str">
        <f>IFERROR(VLOOKUP(A259,'MitySOM-5CSX Development Kit'!$A$2:$F$86,6,FALSE),"")</f>
        <v/>
      </c>
      <c r="E259" s="6" t="str">
        <f>IF('MitySOM-5CSx System on Module'!E259&lt;&gt;"",'MitySOM-5CSx System on Module'!E259,"")</f>
        <v>D14</v>
      </c>
      <c r="F259" t="str">
        <f>IFERROR(VLOOKUP(A259,'MitySOM-5CSX Development Kit'!$A$2:$F$86,2,FALSE),"")</f>
        <v/>
      </c>
      <c r="G259" t="str">
        <f>IFERROR(VLOOKUP(A259,'MitySOM-5CSX Development Kit'!$A$2:$F$86,3,FALSE),"")</f>
        <v/>
      </c>
      <c r="H259" t="str">
        <f>IFERROR(VLOOKUP(A259,'MitySOM-5CSX Development Kit'!$A$2:$F$86,4,FALSE),"")</f>
        <v/>
      </c>
      <c r="I259" t="str">
        <f>IFERROR(VLOOKUP(E259,mityarm_5csx_hsmc_setup!$A$1:$B$85,2,FALSE),"")</f>
        <v/>
      </c>
    </row>
    <row r="260" spans="1:9" x14ac:dyDescent="0.2">
      <c r="A260" s="3">
        <f>'MitySOM-5CSx System on Module'!A260</f>
        <v>259</v>
      </c>
      <c r="B260" s="3" t="str">
        <f>'MitySOM-5CSx System on Module'!C260</f>
        <v>RGMII1_RXD1/NAND_DQ6/HPS_GPIO25</v>
      </c>
      <c r="C260" s="6" t="str">
        <f>IF('MitySOM-5CSx System on Module'!D260&lt;&gt;"",'MitySOM-5CSx System on Module'!D260,"")</f>
        <v>7B</v>
      </c>
      <c r="D260" s="7" t="str">
        <f>IFERROR(VLOOKUP(A260,'MitySOM-5CSX Development Kit'!$A$2:$F$86,6,FALSE),"")</f>
        <v/>
      </c>
      <c r="E260" s="6" t="str">
        <f>IF('MitySOM-5CSx System on Module'!E260&lt;&gt;"",'MitySOM-5CSx System on Module'!E260,"")</f>
        <v>A11</v>
      </c>
      <c r="F260" t="str">
        <f>IFERROR(VLOOKUP(A260,'MitySOM-5CSX Development Kit'!$A$2:$F$86,2,FALSE),"")</f>
        <v/>
      </c>
      <c r="G260" t="str">
        <f>IFERROR(VLOOKUP(A260,'MitySOM-5CSX Development Kit'!$A$2:$F$86,3,FALSE),"")</f>
        <v/>
      </c>
      <c r="H260" t="str">
        <f>IFERROR(VLOOKUP(A260,'MitySOM-5CSX Development Kit'!$A$2:$F$86,4,FALSE),"")</f>
        <v/>
      </c>
      <c r="I260" t="str">
        <f>IFERROR(VLOOKUP(E260,mityarm_5csx_hsmc_setup!$A$1:$B$85,2,FALSE),"")</f>
        <v/>
      </c>
    </row>
    <row r="261" spans="1:9" x14ac:dyDescent="0.2">
      <c r="A261" s="3">
        <f>'MitySOM-5CSx System on Module'!A261</f>
        <v>260</v>
      </c>
      <c r="B261" s="3" t="str">
        <f>'MitySOM-5CSx System on Module'!C261</f>
        <v>SDMMC_D3/USB0_NXT/HPS_GPIO47</v>
      </c>
      <c r="C261" s="6" t="str">
        <f>IF('MitySOM-5CSx System on Module'!D261&lt;&gt;"",'MitySOM-5CSx System on Module'!D261,"")</f>
        <v>7C</v>
      </c>
      <c r="D261" s="7" t="str">
        <f>IFERROR(VLOOKUP(A261,'MitySOM-5CSX Development Kit'!$A$2:$F$86,6,FALSE),"")</f>
        <v/>
      </c>
      <c r="E261" s="6" t="str">
        <f>IF('MitySOM-5CSx System on Module'!E261&lt;&gt;"",'MitySOM-5CSx System on Module'!E261,"")</f>
        <v>B9</v>
      </c>
      <c r="F261" t="str">
        <f>IFERROR(VLOOKUP(A261,'MitySOM-5CSX Development Kit'!$A$2:$F$86,2,FALSE),"")</f>
        <v/>
      </c>
      <c r="G261" t="str">
        <f>IFERROR(VLOOKUP(A261,'MitySOM-5CSX Development Kit'!$A$2:$F$86,3,FALSE),"")</f>
        <v/>
      </c>
      <c r="H261" t="str">
        <f>IFERROR(VLOOKUP(A261,'MitySOM-5CSX Development Kit'!$A$2:$F$86,4,FALSE),"")</f>
        <v/>
      </c>
      <c r="I261" t="str">
        <f>IFERROR(VLOOKUP(E261,mityarm_5csx_hsmc_setup!$A$1:$B$85,2,FALSE),"")</f>
        <v/>
      </c>
    </row>
    <row r="262" spans="1:9" x14ac:dyDescent="0.2">
      <c r="A262" s="3">
        <f>'MitySOM-5CSx System on Module'!A262</f>
        <v>261</v>
      </c>
      <c r="B262" s="3" t="str">
        <f>'MitySOM-5CSx System on Module'!C262</f>
        <v>RGMII1_RXD2/NAND_DQ7/HPS_GPIO26</v>
      </c>
      <c r="C262" s="6" t="str">
        <f>IF('MitySOM-5CSx System on Module'!D262&lt;&gt;"",'MitySOM-5CSx System on Module'!D262,"")</f>
        <v>7B</v>
      </c>
      <c r="D262" s="7" t="str">
        <f>IFERROR(VLOOKUP(A262,'MitySOM-5CSX Development Kit'!$A$2:$F$86,6,FALSE),"")</f>
        <v/>
      </c>
      <c r="E262" s="6" t="str">
        <f>IF('MitySOM-5CSx System on Module'!E262&lt;&gt;"",'MitySOM-5CSx System on Module'!E262,"")</f>
        <v>C15</v>
      </c>
      <c r="F262" t="str">
        <f>IFERROR(VLOOKUP(A262,'MitySOM-5CSX Development Kit'!$A$2:$F$86,2,FALSE),"")</f>
        <v/>
      </c>
      <c r="G262" t="str">
        <f>IFERROR(VLOOKUP(A262,'MitySOM-5CSX Development Kit'!$A$2:$F$86,3,FALSE),"")</f>
        <v/>
      </c>
      <c r="H262" t="str">
        <f>IFERROR(VLOOKUP(A262,'MitySOM-5CSX Development Kit'!$A$2:$F$86,4,FALSE),"")</f>
        <v/>
      </c>
      <c r="I262" t="str">
        <f>IFERROR(VLOOKUP(E262,mityarm_5csx_hsmc_setup!$A$1:$B$85,2,FALSE),"")</f>
        <v/>
      </c>
    </row>
    <row r="263" spans="1:9" x14ac:dyDescent="0.2">
      <c r="A263" s="3">
        <f>'MitySOM-5CSx System on Module'!A263</f>
        <v>262</v>
      </c>
      <c r="B263" s="3" t="str">
        <f>'MitySOM-5CSx System on Module'!C263</f>
        <v>SDMMC_D2/USB0_DIR/HPS_GPIO46</v>
      </c>
      <c r="C263" s="6" t="str">
        <f>IF('MitySOM-5CSx System on Module'!D263&lt;&gt;"",'MitySOM-5CSx System on Module'!D263,"")</f>
        <v>7C</v>
      </c>
      <c r="D263" s="7" t="str">
        <f>IFERROR(VLOOKUP(A263,'MitySOM-5CSX Development Kit'!$A$2:$F$86,6,FALSE),"")</f>
        <v/>
      </c>
      <c r="E263" s="6" t="str">
        <f>IF('MitySOM-5CSx System on Module'!E263&lt;&gt;"",'MitySOM-5CSx System on Module'!E263,"")</f>
        <v>B11</v>
      </c>
      <c r="F263" t="str">
        <f>IFERROR(VLOOKUP(A263,'MitySOM-5CSX Development Kit'!$A$2:$F$86,2,FALSE),"")</f>
        <v/>
      </c>
      <c r="G263" t="str">
        <f>IFERROR(VLOOKUP(A263,'MitySOM-5CSX Development Kit'!$A$2:$F$86,3,FALSE),"")</f>
        <v/>
      </c>
      <c r="H263" t="str">
        <f>IFERROR(VLOOKUP(A263,'MitySOM-5CSX Development Kit'!$A$2:$F$86,4,FALSE),"")</f>
        <v/>
      </c>
      <c r="I263" t="str">
        <f>IFERROR(VLOOKUP(E263,mityarm_5csx_hsmc_setup!$A$1:$B$85,2,FALSE),"")</f>
        <v/>
      </c>
    </row>
    <row r="264" spans="1:9" x14ac:dyDescent="0.2">
      <c r="A264" s="3">
        <f>'MitySOM-5CSx System on Module'!A264</f>
        <v>263</v>
      </c>
      <c r="B264" s="3" t="str">
        <f>'MitySOM-5CSx System on Module'!C264</f>
        <v>RGMII1_RXD3/NAND_WP/HPS_GPIO27</v>
      </c>
      <c r="C264" s="6" t="str">
        <f>IF('MitySOM-5CSx System on Module'!D264&lt;&gt;"",'MitySOM-5CSx System on Module'!D264,"")</f>
        <v>7B</v>
      </c>
      <c r="D264" s="7" t="str">
        <f>IFERROR(VLOOKUP(A264,'MitySOM-5CSX Development Kit'!$A$2:$F$86,6,FALSE),"")</f>
        <v/>
      </c>
      <c r="E264" s="6" t="str">
        <f>IF('MitySOM-5CSx System on Module'!E264&lt;&gt;"",'MitySOM-5CSx System on Module'!E264,"")</f>
        <v>A9</v>
      </c>
      <c r="F264" t="str">
        <f>IFERROR(VLOOKUP(A264,'MitySOM-5CSX Development Kit'!$A$2:$F$86,2,FALSE),"")</f>
        <v/>
      </c>
      <c r="G264" t="str">
        <f>IFERROR(VLOOKUP(A264,'MitySOM-5CSX Development Kit'!$A$2:$F$86,3,FALSE),"")</f>
        <v/>
      </c>
      <c r="H264" t="str">
        <f>IFERROR(VLOOKUP(A264,'MitySOM-5CSX Development Kit'!$A$2:$F$86,4,FALSE),"")</f>
        <v/>
      </c>
      <c r="I264" t="str">
        <f>IFERROR(VLOOKUP(E264,mityarm_5csx_hsmc_setup!$A$1:$B$85,2,FALSE),"")</f>
        <v/>
      </c>
    </row>
    <row r="265" spans="1:9" x14ac:dyDescent="0.2">
      <c r="A265" s="3">
        <f>'MitySOM-5CSx System on Module'!A265</f>
        <v>264</v>
      </c>
      <c r="B265" s="3" t="str">
        <f>'MitySOM-5CSx System on Module'!C265</f>
        <v>SDMMC_D4/USB0_D4/HPS_GPIO40</v>
      </c>
      <c r="C265" s="6" t="str">
        <f>IF('MitySOM-5CSx System on Module'!D265&lt;&gt;"",'MitySOM-5CSx System on Module'!D265,"")</f>
        <v>7C</v>
      </c>
      <c r="D265" s="7" t="str">
        <f>IFERROR(VLOOKUP(A265,'MitySOM-5CSX Development Kit'!$A$2:$F$86,6,FALSE),"")</f>
        <v/>
      </c>
      <c r="E265" s="6" t="str">
        <f>IF('MitySOM-5CSx System on Module'!E265&lt;&gt;"",'MitySOM-5CSx System on Module'!E265,"")</f>
        <v>H13</v>
      </c>
      <c r="F265" t="str">
        <f>IFERROR(VLOOKUP(A265,'MitySOM-5CSX Development Kit'!$A$2:$F$86,2,FALSE),"")</f>
        <v/>
      </c>
      <c r="G265" t="str">
        <f>IFERROR(VLOOKUP(A265,'MitySOM-5CSX Development Kit'!$A$2:$F$86,3,FALSE),"")</f>
        <v/>
      </c>
      <c r="H265" t="str">
        <f>IFERROR(VLOOKUP(A265,'MitySOM-5CSX Development Kit'!$A$2:$F$86,4,FALSE),"")</f>
        <v/>
      </c>
      <c r="I265" t="str">
        <f>IFERROR(VLOOKUP(E265,mityarm_5csx_hsmc_setup!$A$1:$B$85,2,FALSE),"")</f>
        <v/>
      </c>
    </row>
    <row r="266" spans="1:9" x14ac:dyDescent="0.2">
      <c r="A266" s="3">
        <f>'MitySOM-5CSx System on Module'!A266</f>
        <v>265</v>
      </c>
      <c r="B266" s="3" t="str">
        <f>'MitySOM-5CSx System on Module'!C266</f>
        <v>RGMII1_MDC/NAND_DQ2/I2C3_SCL/HPS_GPIO21</v>
      </c>
      <c r="C266" s="6" t="str">
        <f>IF('MitySOM-5CSx System on Module'!D266&lt;&gt;"",'MitySOM-5CSx System on Module'!D266,"")</f>
        <v>7B</v>
      </c>
      <c r="D266" s="7" t="str">
        <f>IFERROR(VLOOKUP(A266,'MitySOM-5CSX Development Kit'!$A$2:$F$86,6,FALSE),"")</f>
        <v/>
      </c>
      <c r="E266" s="6" t="str">
        <f>IF('MitySOM-5CSx System on Module'!E266&lt;&gt;"",'MitySOM-5CSx System on Module'!E266,"")</f>
        <v>A13</v>
      </c>
      <c r="F266" t="str">
        <f>IFERROR(VLOOKUP(A266,'MitySOM-5CSX Development Kit'!$A$2:$F$86,2,FALSE),"")</f>
        <v/>
      </c>
      <c r="G266" t="str">
        <f>IFERROR(VLOOKUP(A266,'MitySOM-5CSX Development Kit'!$A$2:$F$86,3,FALSE),"")</f>
        <v/>
      </c>
      <c r="H266" t="str">
        <f>IFERROR(VLOOKUP(A266,'MitySOM-5CSX Development Kit'!$A$2:$F$86,4,FALSE),"")</f>
        <v/>
      </c>
      <c r="I266" t="str">
        <f>IFERROR(VLOOKUP(E266,mityarm_5csx_hsmc_setup!$A$1:$B$85,2,FALSE),"")</f>
        <v/>
      </c>
    </row>
    <row r="267" spans="1:9" x14ac:dyDescent="0.2">
      <c r="A267" s="3">
        <f>'MitySOM-5CSx System on Module'!A267</f>
        <v>266</v>
      </c>
      <c r="B267" s="3" t="str">
        <f>'MitySOM-5CSx System on Module'!C267</f>
        <v>SDMMC_D5/USB0_D5/HPS_GPIO41</v>
      </c>
      <c r="C267" s="6" t="str">
        <f>IF('MitySOM-5CSx System on Module'!D267&lt;&gt;"",'MitySOM-5CSx System on Module'!D267,"")</f>
        <v>7C</v>
      </c>
      <c r="D267" s="7" t="str">
        <f>IFERROR(VLOOKUP(A267,'MitySOM-5CSX Development Kit'!$A$2:$F$86,6,FALSE),"")</f>
        <v/>
      </c>
      <c r="E267" s="6" t="str">
        <f>IF('MitySOM-5CSx System on Module'!E267&lt;&gt;"",'MitySOM-5CSx System on Module'!E267,"")</f>
        <v>A4</v>
      </c>
      <c r="F267" t="str">
        <f>IFERROR(VLOOKUP(A267,'MitySOM-5CSX Development Kit'!$A$2:$F$86,2,FALSE),"")</f>
        <v/>
      </c>
      <c r="G267" t="str">
        <f>IFERROR(VLOOKUP(A267,'MitySOM-5CSX Development Kit'!$A$2:$F$86,3,FALSE),"")</f>
        <v/>
      </c>
      <c r="H267" t="str">
        <f>IFERROR(VLOOKUP(A267,'MitySOM-5CSX Development Kit'!$A$2:$F$86,4,FALSE),"")</f>
        <v/>
      </c>
      <c r="I267" t="str">
        <f>IFERROR(VLOOKUP(E267,mityarm_5csx_hsmc_setup!$A$1:$B$85,2,FALSE),"")</f>
        <v/>
      </c>
    </row>
    <row r="268" spans="1:9" x14ac:dyDescent="0.2">
      <c r="A268" s="3">
        <f>'MitySOM-5CSx System on Module'!A268</f>
        <v>267</v>
      </c>
      <c r="B268" s="3" t="str">
        <f>'MitySOM-5CSx System on Module'!C268</f>
        <v>RGMII1_MDIO/NAND_DQ1/I2C3_SDA/HPS_GPIO20</v>
      </c>
      <c r="C268" s="6" t="str">
        <f>IF('MitySOM-5CSx System on Module'!D268&lt;&gt;"",'MitySOM-5CSx System on Module'!D268,"")</f>
        <v>7B</v>
      </c>
      <c r="D268" s="7" t="str">
        <f>IFERROR(VLOOKUP(A268,'MitySOM-5CSX Development Kit'!$A$2:$F$86,6,FALSE),"")</f>
        <v/>
      </c>
      <c r="E268" s="6" t="str">
        <f>IF('MitySOM-5CSx System on Module'!E268&lt;&gt;"",'MitySOM-5CSx System on Module'!E268,"")</f>
        <v>E16</v>
      </c>
      <c r="F268" t="str">
        <f>IFERROR(VLOOKUP(A268,'MitySOM-5CSX Development Kit'!$A$2:$F$86,2,FALSE),"")</f>
        <v/>
      </c>
      <c r="G268" t="str">
        <f>IFERROR(VLOOKUP(A268,'MitySOM-5CSX Development Kit'!$A$2:$F$86,3,FALSE),"")</f>
        <v/>
      </c>
      <c r="H268" t="str">
        <f>IFERROR(VLOOKUP(A268,'MitySOM-5CSX Development Kit'!$A$2:$F$86,4,FALSE),"")</f>
        <v/>
      </c>
      <c r="I268" t="str">
        <f>IFERROR(VLOOKUP(E268,mityarm_5csx_hsmc_setup!$A$1:$B$85,2,FALSE),"")</f>
        <v/>
      </c>
    </row>
    <row r="269" spans="1:9" x14ac:dyDescent="0.2">
      <c r="A269" s="3">
        <f>'MitySOM-5CSx System on Module'!A269</f>
        <v>268</v>
      </c>
      <c r="B269" s="3" t="str">
        <f>'MitySOM-5CSx System on Module'!C269</f>
        <v>SDMMC_D6/USB0_D6/HPS_GPIO42</v>
      </c>
      <c r="C269" s="6" t="str">
        <f>IF('MitySOM-5CSx System on Module'!D269&lt;&gt;"",'MitySOM-5CSx System on Module'!D269,"")</f>
        <v>7C</v>
      </c>
      <c r="D269" s="7" t="str">
        <f>IFERROR(VLOOKUP(A269,'MitySOM-5CSX Development Kit'!$A$2:$F$86,6,FALSE),"")</f>
        <v/>
      </c>
      <c r="E269" s="6" t="str">
        <f>IF('MitySOM-5CSx System on Module'!E269&lt;&gt;"",'MitySOM-5CSx System on Module'!E269,"")</f>
        <v>H12</v>
      </c>
      <c r="F269" t="str">
        <f>IFERROR(VLOOKUP(A269,'MitySOM-5CSX Development Kit'!$A$2:$F$86,2,FALSE),"")</f>
        <v/>
      </c>
      <c r="G269" t="str">
        <f>IFERROR(VLOOKUP(A269,'MitySOM-5CSX Development Kit'!$A$2:$F$86,3,FALSE),"")</f>
        <v/>
      </c>
      <c r="H269" t="str">
        <f>IFERROR(VLOOKUP(A269,'MitySOM-5CSX Development Kit'!$A$2:$F$86,4,FALSE),"")</f>
        <v/>
      </c>
      <c r="I269" t="str">
        <f>IFERROR(VLOOKUP(E269,mityarm_5csx_hsmc_setup!$A$1:$B$85,2,FALSE),"")</f>
        <v/>
      </c>
    </row>
    <row r="270" spans="1:9" x14ac:dyDescent="0.2">
      <c r="A270" s="3">
        <f>'MitySOM-5CSx System on Module'!A270</f>
        <v>269</v>
      </c>
      <c r="B270" s="3" t="str">
        <f>'MitySOM-5CSx System on Module'!C270</f>
        <v>RGMII1_TX_CTL/NAND_DQ4/HPS_GPIO23</v>
      </c>
      <c r="C270" s="6" t="str">
        <f>IF('MitySOM-5CSx System on Module'!D270&lt;&gt;"",'MitySOM-5CSx System on Module'!D270,"")</f>
        <v>7B</v>
      </c>
      <c r="D270" s="7" t="str">
        <f>IFERROR(VLOOKUP(A270,'MitySOM-5CSX Development Kit'!$A$2:$F$86,6,FALSE),"")</f>
        <v/>
      </c>
      <c r="E270" s="6" t="str">
        <f>IF('MitySOM-5CSx System on Module'!E270&lt;&gt;"",'MitySOM-5CSx System on Module'!E270,"")</f>
        <v>A12</v>
      </c>
      <c r="F270" t="str">
        <f>IFERROR(VLOOKUP(A270,'MitySOM-5CSX Development Kit'!$A$2:$F$86,2,FALSE),"")</f>
        <v/>
      </c>
      <c r="G270" t="str">
        <f>IFERROR(VLOOKUP(A270,'MitySOM-5CSX Development Kit'!$A$2:$F$86,3,FALSE),"")</f>
        <v/>
      </c>
      <c r="H270" t="str">
        <f>IFERROR(VLOOKUP(A270,'MitySOM-5CSX Development Kit'!$A$2:$F$86,4,FALSE),"")</f>
        <v/>
      </c>
      <c r="I270" t="str">
        <f>IFERROR(VLOOKUP(E270,mityarm_5csx_hsmc_setup!$A$1:$B$85,2,FALSE),"")</f>
        <v/>
      </c>
    </row>
    <row r="271" spans="1:9" x14ac:dyDescent="0.2">
      <c r="A271" s="3">
        <f>'MitySOM-5CSx System on Module'!A271</f>
        <v>270</v>
      </c>
      <c r="B271" s="3" t="str">
        <f>'MitySOM-5CSx System on Module'!C271</f>
        <v>SDMMC_D7/USB0_D7/HPS_GPIO43</v>
      </c>
      <c r="C271" s="6" t="str">
        <f>IF('MitySOM-5CSx System on Module'!D271&lt;&gt;"",'MitySOM-5CSx System on Module'!D271,"")</f>
        <v>7C</v>
      </c>
      <c r="D271" s="7" t="str">
        <f>IFERROR(VLOOKUP(A271,'MitySOM-5CSX Development Kit'!$A$2:$F$86,6,FALSE),"")</f>
        <v/>
      </c>
      <c r="E271" s="6" t="str">
        <f>IF('MitySOM-5CSx System on Module'!E271&lt;&gt;"",'MitySOM-5CSx System on Module'!E271,"")</f>
        <v>B4</v>
      </c>
      <c r="F271" t="str">
        <f>IFERROR(VLOOKUP(A271,'MitySOM-5CSX Development Kit'!$A$2:$F$86,2,FALSE),"")</f>
        <v/>
      </c>
      <c r="G271" t="str">
        <f>IFERROR(VLOOKUP(A271,'MitySOM-5CSX Development Kit'!$A$2:$F$86,3,FALSE),"")</f>
        <v/>
      </c>
      <c r="H271" t="str">
        <f>IFERROR(VLOOKUP(A271,'MitySOM-5CSX Development Kit'!$A$2:$F$86,4,FALSE),"")</f>
        <v/>
      </c>
      <c r="I271" t="str">
        <f>IFERROR(VLOOKUP(E271,mityarm_5csx_hsmc_setup!$A$1:$B$85,2,FALSE),"")</f>
        <v/>
      </c>
    </row>
    <row r="272" spans="1:9" x14ac:dyDescent="0.2">
      <c r="A272" s="3">
        <f>'MitySOM-5CSx System on Module'!A272</f>
        <v>271</v>
      </c>
      <c r="B272" s="3" t="str">
        <f>'MitySOM-5CSx System on Module'!C272</f>
        <v>RGMII1_TX_CLK/NAND_ALE/HPS_GPIO14</v>
      </c>
      <c r="C272" s="6" t="str">
        <f>IF('MitySOM-5CSx System on Module'!D272&lt;&gt;"",'MitySOM-5CSx System on Module'!D272,"")</f>
        <v>7B</v>
      </c>
      <c r="D272" s="7" t="str">
        <f>IFERROR(VLOOKUP(A272,'MitySOM-5CSX Development Kit'!$A$2:$F$86,6,FALSE),"")</f>
        <v/>
      </c>
      <c r="E272" s="6" t="str">
        <f>IF('MitySOM-5CSx System on Module'!E272&lt;&gt;"",'MitySOM-5CSx System on Module'!E272,"")</f>
        <v>J15</v>
      </c>
      <c r="F272" t="str">
        <f>IFERROR(VLOOKUP(A272,'MitySOM-5CSX Development Kit'!$A$2:$F$86,2,FALSE),"")</f>
        <v/>
      </c>
      <c r="G272" t="str">
        <f>IFERROR(VLOOKUP(A272,'MitySOM-5CSX Development Kit'!$A$2:$F$86,3,FALSE),"")</f>
        <v/>
      </c>
      <c r="H272" t="str">
        <f>IFERROR(VLOOKUP(A272,'MitySOM-5CSX Development Kit'!$A$2:$F$86,4,FALSE),"")</f>
        <v/>
      </c>
      <c r="I272" t="str">
        <f>IFERROR(VLOOKUP(E272,mityarm_5csx_hsmc_setup!$A$1:$B$85,2,FALSE),"")</f>
        <v/>
      </c>
    </row>
    <row r="273" spans="1:9" x14ac:dyDescent="0.2">
      <c r="A273" s="3">
        <f>'MitySOM-5CSx System on Module'!A273</f>
        <v>272</v>
      </c>
      <c r="B273" s="3" t="str">
        <f>'MitySOM-5CSx System on Module'!C273</f>
        <v>USB1_ID</v>
      </c>
      <c r="C273" s="6" t="str">
        <f>IF('MitySOM-5CSx System on Module'!D273&lt;&gt;"",'MitySOM-5CSx System on Module'!D273,"")</f>
        <v/>
      </c>
      <c r="D273" s="7" t="str">
        <f>IFERROR(VLOOKUP(A273,'MitySOM-5CSX Development Kit'!$A$2:$F$86,6,FALSE),"")</f>
        <v/>
      </c>
      <c r="E273" s="6" t="str">
        <f>IF('MitySOM-5CSx System on Module'!E273&lt;&gt;"",'MitySOM-5CSx System on Module'!E273,"")</f>
        <v/>
      </c>
      <c r="F273" t="str">
        <f>IFERROR(VLOOKUP(A273,'MitySOM-5CSX Development Kit'!$A$2:$F$86,2,FALSE),"")</f>
        <v/>
      </c>
      <c r="G273" t="str">
        <f>IFERROR(VLOOKUP(A273,'MitySOM-5CSX Development Kit'!$A$2:$F$86,3,FALSE),"")</f>
        <v/>
      </c>
      <c r="H273" t="str">
        <f>IFERROR(VLOOKUP(A273,'MitySOM-5CSX Development Kit'!$A$2:$F$86,4,FALSE),"")</f>
        <v/>
      </c>
      <c r="I273" t="str">
        <f>IFERROR(VLOOKUP(E273,mityarm_5csx_hsmc_setup!$A$1:$B$85,2,FALSE),"")</f>
        <v/>
      </c>
    </row>
    <row r="274" spans="1:9" x14ac:dyDescent="0.2">
      <c r="A274" s="3">
        <f>'MitySOM-5CSx System on Module'!A274</f>
        <v>273</v>
      </c>
      <c r="B274" s="3" t="str">
        <f>'MitySOM-5CSx System on Module'!C274</f>
        <v>+1.8V</v>
      </c>
      <c r="C274" s="6" t="str">
        <f>IF('MitySOM-5CSx System on Module'!D274&lt;&gt;"",'MitySOM-5CSx System on Module'!D274,"")</f>
        <v/>
      </c>
      <c r="D274" s="7" t="str">
        <f>IFERROR(VLOOKUP(A274,'MitySOM-5CSX Development Kit'!$A$2:$F$86,6,FALSE),"")</f>
        <v/>
      </c>
      <c r="E274" s="6" t="str">
        <f>IF('MitySOM-5CSx System on Module'!E274&lt;&gt;"",'MitySOM-5CSx System on Module'!E274,"")</f>
        <v/>
      </c>
      <c r="F274" t="str">
        <f>IFERROR(VLOOKUP(A274,'MitySOM-5CSX Development Kit'!$A$2:$F$86,2,FALSE),"")</f>
        <v/>
      </c>
      <c r="G274" t="str">
        <f>IFERROR(VLOOKUP(A274,'MitySOM-5CSX Development Kit'!$A$2:$F$86,3,FALSE),"")</f>
        <v/>
      </c>
      <c r="H274" t="str">
        <f>IFERROR(VLOOKUP(A274,'MitySOM-5CSX Development Kit'!$A$2:$F$86,4,FALSE),"")</f>
        <v/>
      </c>
      <c r="I274" t="str">
        <f>IFERROR(VLOOKUP(E274,mityarm_5csx_hsmc_setup!$A$1:$B$85,2,FALSE),"")</f>
        <v/>
      </c>
    </row>
    <row r="275" spans="1:9" x14ac:dyDescent="0.2">
      <c r="A275" s="3">
        <f>'MitySOM-5CSx System on Module'!A275</f>
        <v>274</v>
      </c>
      <c r="B275" s="3" t="str">
        <f>'MitySOM-5CSx System on Module'!C275</f>
        <v>USB1_D_N</v>
      </c>
      <c r="C275" s="6" t="str">
        <f>IF('MitySOM-5CSx System on Module'!D275&lt;&gt;"",'MitySOM-5CSx System on Module'!D275,"")</f>
        <v/>
      </c>
      <c r="D275" s="7" t="str">
        <f>IFERROR(VLOOKUP(A275,'MitySOM-5CSX Development Kit'!$A$2:$F$86,6,FALSE),"")</f>
        <v/>
      </c>
      <c r="E275" s="6" t="str">
        <f>IF('MitySOM-5CSx System on Module'!E275&lt;&gt;"",'MitySOM-5CSx System on Module'!E275,"")</f>
        <v/>
      </c>
      <c r="F275" t="str">
        <f>IFERROR(VLOOKUP(A275,'MitySOM-5CSX Development Kit'!$A$2:$F$86,2,FALSE),"")</f>
        <v/>
      </c>
      <c r="G275" t="str">
        <f>IFERROR(VLOOKUP(A275,'MitySOM-5CSX Development Kit'!$A$2:$F$86,3,FALSE),"")</f>
        <v/>
      </c>
      <c r="H275" t="str">
        <f>IFERROR(VLOOKUP(A275,'MitySOM-5CSX Development Kit'!$A$2:$F$86,4,FALSE),"")</f>
        <v/>
      </c>
      <c r="I275" t="str">
        <f>IFERROR(VLOOKUP(E275,mityarm_5csx_hsmc_setup!$A$1:$B$85,2,FALSE),"")</f>
        <v/>
      </c>
    </row>
    <row r="276" spans="1:9" x14ac:dyDescent="0.2">
      <c r="A276" s="3">
        <f>'MitySOM-5CSx System on Module'!A276</f>
        <v>275</v>
      </c>
      <c r="B276" s="3" t="str">
        <f>'MitySOM-5CSx System on Module'!C276</f>
        <v>RGMII1_TXD3/NAND_RB/HPS_GPIO18</v>
      </c>
      <c r="C276" s="6" t="str">
        <f>IF('MitySOM-5CSx System on Module'!D276&lt;&gt;"",'MitySOM-5CSx System on Module'!D276,"")</f>
        <v>7B</v>
      </c>
      <c r="D276" s="7" t="str">
        <f>IFERROR(VLOOKUP(A276,'MitySOM-5CSX Development Kit'!$A$2:$F$86,6,FALSE),"")</f>
        <v/>
      </c>
      <c r="E276" s="6" t="str">
        <f>IF('MitySOM-5CSx System on Module'!E276&lt;&gt;"",'MitySOM-5CSx System on Module'!E276,"")</f>
        <v>D17</v>
      </c>
      <c r="F276" t="str">
        <f>IFERROR(VLOOKUP(A276,'MitySOM-5CSX Development Kit'!$A$2:$F$86,2,FALSE),"")</f>
        <v/>
      </c>
      <c r="G276" t="str">
        <f>IFERROR(VLOOKUP(A276,'MitySOM-5CSX Development Kit'!$A$2:$F$86,3,FALSE),"")</f>
        <v/>
      </c>
      <c r="H276" t="str">
        <f>IFERROR(VLOOKUP(A276,'MitySOM-5CSX Development Kit'!$A$2:$F$86,4,FALSE),"")</f>
        <v/>
      </c>
      <c r="I276" t="str">
        <f>IFERROR(VLOOKUP(E276,mityarm_5csx_hsmc_setup!$A$1:$B$85,2,FALSE),"")</f>
        <v/>
      </c>
    </row>
    <row r="277" spans="1:9" x14ac:dyDescent="0.2">
      <c r="A277" s="3">
        <f>'MitySOM-5CSx System on Module'!A277</f>
        <v>276</v>
      </c>
      <c r="B277" s="3" t="str">
        <f>'MitySOM-5CSx System on Module'!C277</f>
        <v>USB1_D_P</v>
      </c>
      <c r="C277" s="6" t="str">
        <f>IF('MitySOM-5CSx System on Module'!D277&lt;&gt;"",'MitySOM-5CSx System on Module'!D277,"")</f>
        <v/>
      </c>
      <c r="D277" s="7" t="str">
        <f>IFERROR(VLOOKUP(A277,'MitySOM-5CSX Development Kit'!$A$2:$F$86,6,FALSE),"")</f>
        <v/>
      </c>
      <c r="E277" s="6" t="str">
        <f>IF('MitySOM-5CSx System on Module'!E277&lt;&gt;"",'MitySOM-5CSx System on Module'!E277,"")</f>
        <v/>
      </c>
      <c r="F277" t="str">
        <f>IFERROR(VLOOKUP(A277,'MitySOM-5CSX Development Kit'!$A$2:$F$86,2,FALSE),"")</f>
        <v/>
      </c>
      <c r="G277" t="str">
        <f>IFERROR(VLOOKUP(A277,'MitySOM-5CSX Development Kit'!$A$2:$F$86,3,FALSE),"")</f>
        <v/>
      </c>
      <c r="H277" t="str">
        <f>IFERROR(VLOOKUP(A277,'MitySOM-5CSX Development Kit'!$A$2:$F$86,4,FALSE),"")</f>
        <v/>
      </c>
      <c r="I277" t="str">
        <f>IFERROR(VLOOKUP(E277,mityarm_5csx_hsmc_setup!$A$1:$B$85,2,FALSE),"")</f>
        <v/>
      </c>
    </row>
    <row r="278" spans="1:9" x14ac:dyDescent="0.2">
      <c r="A278" s="3">
        <f>'MitySOM-5CSx System on Module'!A278</f>
        <v>277</v>
      </c>
      <c r="B278" s="3" t="str">
        <f>'MitySOM-5CSx System on Module'!C278</f>
        <v>RGMII1_TXD2/NAND_RE/HPS_GPIO17</v>
      </c>
      <c r="C278" s="6" t="str">
        <f>IF('MitySOM-5CSx System on Module'!D278&lt;&gt;"",'MitySOM-5CSx System on Module'!D278,"")</f>
        <v>7B</v>
      </c>
      <c r="D278" s="7" t="str">
        <f>IFERROR(VLOOKUP(A278,'MitySOM-5CSX Development Kit'!$A$2:$F$86,6,FALSE),"")</f>
        <v/>
      </c>
      <c r="E278" s="6" t="str">
        <f>IF('MitySOM-5CSx System on Module'!E278&lt;&gt;"",'MitySOM-5CSx System on Module'!E278,"")</f>
        <v>A15</v>
      </c>
      <c r="F278" t="str">
        <f>IFERROR(VLOOKUP(A278,'MitySOM-5CSX Development Kit'!$A$2:$F$86,2,FALSE),"")</f>
        <v/>
      </c>
      <c r="G278" t="str">
        <f>IFERROR(VLOOKUP(A278,'MitySOM-5CSX Development Kit'!$A$2:$F$86,3,FALSE),"")</f>
        <v/>
      </c>
      <c r="H278" t="str">
        <f>IFERROR(VLOOKUP(A278,'MitySOM-5CSX Development Kit'!$A$2:$F$86,4,FALSE),"")</f>
        <v/>
      </c>
      <c r="I278" t="str">
        <f>IFERROR(VLOOKUP(E278,mityarm_5csx_hsmc_setup!$A$1:$B$85,2,FALSE),"")</f>
        <v/>
      </c>
    </row>
    <row r="279" spans="1:9" x14ac:dyDescent="0.2">
      <c r="A279" s="3">
        <f>'MitySOM-5CSx System on Module'!A279</f>
        <v>278</v>
      </c>
      <c r="B279" s="3" t="e">
        <f>'MitySOM-5CSx System on Module'!C279</f>
        <v>#NAME?</v>
      </c>
      <c r="C279" s="6" t="str">
        <f>IF('MitySOM-5CSx System on Module'!D279&lt;&gt;"",'MitySOM-5CSx System on Module'!D279,"")</f>
        <v/>
      </c>
      <c r="D279" s="7" t="str">
        <f>IFERROR(VLOOKUP(A279,'MitySOM-5CSX Development Kit'!$A$2:$F$86,6,FALSE),"")</f>
        <v/>
      </c>
      <c r="E279" s="6" t="str">
        <f>IF('MitySOM-5CSx System on Module'!E279&lt;&gt;"",'MitySOM-5CSx System on Module'!E279,"")</f>
        <v/>
      </c>
      <c r="F279" t="str">
        <f>IFERROR(VLOOKUP(A279,'MitySOM-5CSX Development Kit'!$A$2:$F$86,2,FALSE),"")</f>
        <v/>
      </c>
      <c r="G279" t="str">
        <f>IFERROR(VLOOKUP(A279,'MitySOM-5CSX Development Kit'!$A$2:$F$86,3,FALSE),"")</f>
        <v/>
      </c>
      <c r="H279" t="str">
        <f>IFERROR(VLOOKUP(A279,'MitySOM-5CSX Development Kit'!$A$2:$F$86,4,FALSE),"")</f>
        <v/>
      </c>
      <c r="I279" t="str">
        <f>IFERROR(VLOOKUP(E279,mityarm_5csx_hsmc_setup!$A$1:$B$85,2,FALSE),"")</f>
        <v/>
      </c>
    </row>
    <row r="280" spans="1:9" x14ac:dyDescent="0.2">
      <c r="A280" s="3">
        <f>'MitySOM-5CSx System on Module'!A280</f>
        <v>279</v>
      </c>
      <c r="B280" s="3" t="str">
        <f>'MitySOM-5CSx System on Module'!C280</f>
        <v>RGMII1_TXD1/NAND_CLE/HPS_GPIO16</v>
      </c>
      <c r="C280" s="6" t="str">
        <f>IF('MitySOM-5CSx System on Module'!D280&lt;&gt;"",'MitySOM-5CSx System on Module'!D280,"")</f>
        <v>7B</v>
      </c>
      <c r="D280" s="7" t="str">
        <f>IFERROR(VLOOKUP(A280,'MitySOM-5CSX Development Kit'!$A$2:$F$86,6,FALSE),"")</f>
        <v/>
      </c>
      <c r="E280" s="6" t="str">
        <f>IF('MitySOM-5CSx System on Module'!E280&lt;&gt;"",'MitySOM-5CSx System on Module'!E280,"")</f>
        <v>J14</v>
      </c>
      <c r="F280" t="str">
        <f>IFERROR(VLOOKUP(A280,'MitySOM-5CSX Development Kit'!$A$2:$F$86,2,FALSE),"")</f>
        <v/>
      </c>
      <c r="G280" t="str">
        <f>IFERROR(VLOOKUP(A280,'MitySOM-5CSX Development Kit'!$A$2:$F$86,3,FALSE),"")</f>
        <v/>
      </c>
      <c r="H280" t="str">
        <f>IFERROR(VLOOKUP(A280,'MitySOM-5CSX Development Kit'!$A$2:$F$86,4,FALSE),"")</f>
        <v/>
      </c>
      <c r="I280" t="str">
        <f>IFERROR(VLOOKUP(E280,mityarm_5csx_hsmc_setup!$A$1:$B$85,2,FALSE),"")</f>
        <v/>
      </c>
    </row>
    <row r="281" spans="1:9" x14ac:dyDescent="0.2">
      <c r="A281" s="3">
        <f>'MitySOM-5CSx System on Module'!A281</f>
        <v>280</v>
      </c>
      <c r="B281" s="3" t="str">
        <f>'MitySOM-5CSx System on Module'!C281</f>
        <v>GND</v>
      </c>
      <c r="C281" s="6" t="str">
        <f>IF('MitySOM-5CSx System on Module'!D281&lt;&gt;"",'MitySOM-5CSx System on Module'!D281,"")</f>
        <v/>
      </c>
      <c r="D281" s="7" t="str">
        <f>IFERROR(VLOOKUP(A281,'MitySOM-5CSX Development Kit'!$A$2:$F$86,6,FALSE),"")</f>
        <v/>
      </c>
      <c r="E281" s="6" t="str">
        <f>IF('MitySOM-5CSx System on Module'!E281&lt;&gt;"",'MitySOM-5CSx System on Module'!E281,"")</f>
        <v/>
      </c>
      <c r="F281" t="str">
        <f>IFERROR(VLOOKUP(A281,'MitySOM-5CSX Development Kit'!$A$2:$F$86,2,FALSE),"")</f>
        <v/>
      </c>
      <c r="G281" t="str">
        <f>IFERROR(VLOOKUP(A281,'MitySOM-5CSX Development Kit'!$A$2:$F$86,3,FALSE),"")</f>
        <v/>
      </c>
      <c r="H281" t="str">
        <f>IFERROR(VLOOKUP(A281,'MitySOM-5CSX Development Kit'!$A$2:$F$86,4,FALSE),"")</f>
        <v/>
      </c>
      <c r="I281" t="str">
        <f>IFERROR(VLOOKUP(E281,mityarm_5csx_hsmc_setup!$A$1:$B$85,2,FALSE),"")</f>
        <v/>
      </c>
    </row>
    <row r="282" spans="1:9" x14ac:dyDescent="0.2">
      <c r="A282" s="3">
        <f>'MitySOM-5CSx System on Module'!A282</f>
        <v>281</v>
      </c>
      <c r="B282" s="3" t="str">
        <f>'MitySOM-5CSx System on Module'!C282</f>
        <v>RGMII1_TXD0/NAND_CE/HPS_GPIO15</v>
      </c>
      <c r="C282" s="6" t="str">
        <f>IF('MitySOM-5CSx System on Module'!D282&lt;&gt;"",'MitySOM-5CSx System on Module'!D282,"")</f>
        <v>7B</v>
      </c>
      <c r="D282" s="7" t="str">
        <f>IFERROR(VLOOKUP(A282,'MitySOM-5CSX Development Kit'!$A$2:$F$86,6,FALSE),"")</f>
        <v/>
      </c>
      <c r="E282" s="6" t="str">
        <f>IF('MitySOM-5CSx System on Module'!E282&lt;&gt;"",'MitySOM-5CSx System on Module'!E282,"")</f>
        <v>A16</v>
      </c>
      <c r="F282" t="str">
        <f>IFERROR(VLOOKUP(A282,'MitySOM-5CSX Development Kit'!$A$2:$F$86,2,FALSE),"")</f>
        <v/>
      </c>
      <c r="G282" t="str">
        <f>IFERROR(VLOOKUP(A282,'MitySOM-5CSX Development Kit'!$A$2:$F$86,3,FALSE),"")</f>
        <v/>
      </c>
      <c r="H282" t="str">
        <f>IFERROR(VLOOKUP(A282,'MitySOM-5CSX Development Kit'!$A$2:$F$86,4,FALSE),"")</f>
        <v/>
      </c>
      <c r="I282" t="str">
        <f>IFERROR(VLOOKUP(E282,mityarm_5csx_hsmc_setup!$A$1:$B$85,2,FALSE),"")</f>
        <v/>
      </c>
    </row>
    <row r="283" spans="1:9" x14ac:dyDescent="0.2">
      <c r="A283" s="3"/>
      <c r="B283" s="3"/>
      <c r="C283" s="6"/>
      <c r="E283" s="6"/>
    </row>
    <row r="284" spans="1:9" x14ac:dyDescent="0.2">
      <c r="A284" s="3"/>
      <c r="B284" s="3"/>
      <c r="C284" s="6"/>
      <c r="E284" s="6"/>
    </row>
    <row r="285" spans="1:9" x14ac:dyDescent="0.2">
      <c r="A285" s="3"/>
      <c r="B285" s="3"/>
      <c r="C285" s="6"/>
      <c r="E285" s="6"/>
    </row>
    <row r="286" spans="1:9" x14ac:dyDescent="0.2">
      <c r="A286" s="3"/>
      <c r="B286" s="3"/>
      <c r="C286" s="6"/>
      <c r="E286" s="6"/>
    </row>
    <row r="287" spans="1:9" x14ac:dyDescent="0.2">
      <c r="A287" s="3"/>
      <c r="B287" s="3"/>
      <c r="C287" s="6"/>
      <c r="E287" s="6"/>
    </row>
    <row r="288" spans="1:9" x14ac:dyDescent="0.2">
      <c r="A288" s="3"/>
      <c r="B288" s="3"/>
      <c r="C288" s="6"/>
      <c r="E288" s="6"/>
    </row>
    <row r="289" spans="1:5" x14ac:dyDescent="0.2">
      <c r="A289" s="3"/>
      <c r="B289" s="3"/>
      <c r="C289" s="6"/>
      <c r="E289" s="6"/>
    </row>
    <row r="290" spans="1:5" x14ac:dyDescent="0.2">
      <c r="A290" s="3"/>
      <c r="B290" s="3"/>
      <c r="C290" s="6"/>
      <c r="E290" s="6"/>
    </row>
    <row r="291" spans="1:5" x14ac:dyDescent="0.2">
      <c r="A291" s="3"/>
      <c r="B291" s="3"/>
      <c r="C291" s="6"/>
      <c r="E291" s="6"/>
    </row>
    <row r="292" spans="1:5" x14ac:dyDescent="0.2">
      <c r="A292" s="3"/>
      <c r="B292" s="3"/>
      <c r="C292" s="6"/>
      <c r="E292" s="6"/>
    </row>
    <row r="293" spans="1:5" x14ac:dyDescent="0.2">
      <c r="A293" s="3"/>
      <c r="B293" s="3"/>
      <c r="C293" s="6"/>
      <c r="E293" s="6"/>
    </row>
    <row r="294" spans="1:5" x14ac:dyDescent="0.2">
      <c r="A294" s="3"/>
      <c r="B294" s="3"/>
      <c r="C294" s="6"/>
      <c r="E294" s="6"/>
    </row>
    <row r="295" spans="1:5" x14ac:dyDescent="0.2">
      <c r="A295" s="3"/>
      <c r="B295" s="3"/>
      <c r="C295" s="6"/>
      <c r="E295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MitySOM-5CSX Development Kit</vt:lpstr>
      <vt:lpstr>MitySOM-5CSx System on Module</vt:lpstr>
      <vt:lpstr>mityarm_5csx_hsmc_setup</vt:lpstr>
      <vt:lpstr>pin-out composition</vt:lpstr>
    </vt:vector>
  </TitlesOfParts>
  <Company>RUAG Space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Rieger Florian RUAG</dc:creator>
  <cp:lastModifiedBy>Rieger Florian RUAG</cp:lastModifiedBy>
  <dcterms:created xsi:type="dcterms:W3CDTF">2015-05-22T12:04:17Z</dcterms:created>
  <dcterms:modified xsi:type="dcterms:W3CDTF">2015-05-26T07:53:17Z</dcterms:modified>
</cp:coreProperties>
</file>